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Titles">'Cálculo da Estimativa'!$A$1:$HR$4</definedName>
    <definedName localSheetId="0" name="Excel_BuiltIn_Print_Titles">'DADOS e Estimativa'!$A$3:$HT$6</definedName>
    <definedName name="Excel_BuiltIn_Print_Area_2_1">'Cálculo da Estimativa'!$A$1:$K$13</definedName>
    <definedName localSheetId="0" name="Excel_BuiltIn_Print_Area">'DADOS e Estimativa'!$A$3:$O$7</definedName>
    <definedName localSheetId="1" name="Excel_BuiltIn_Print_Area">'DADOS e Estimativa'!$A$93:$N$184</definedName>
  </definedNames>
  <calcPr/>
  <extLst>
    <ext uri="GoogleSheetsCustomDataVersion1">
      <go:sheetsCustomData xmlns:go="http://customooxmlschemas.google.com/" r:id="rId6" roundtripDataSignature="AMtx7mjZ3Ne9yi9/dYMIc3jce2/Y7pc6Bw=="/>
    </ext>
  </extLst>
</workbook>
</file>

<file path=xl/sharedStrings.xml><?xml version="1.0" encoding="utf-8"?>
<sst xmlns="http://schemas.openxmlformats.org/spreadsheetml/2006/main" count="314" uniqueCount="169">
  <si>
    <t>VALOR TOTAL ESTIMADO</t>
  </si>
  <si>
    <t>Média ( - )</t>
  </si>
  <si>
    <t>Média ( + )</t>
  </si>
  <si>
    <t>Grupo/Item</t>
  </si>
  <si>
    <t>Local</t>
  </si>
  <si>
    <t>Descrição</t>
  </si>
  <si>
    <t>Qtde.</t>
  </si>
  <si>
    <t>Unid.</t>
  </si>
  <si>
    <t>Acistel</t>
  </si>
  <si>
    <t>Grotto</t>
  </si>
  <si>
    <t>Indelmatec</t>
  </si>
  <si>
    <t>Eletrofase</t>
  </si>
  <si>
    <t>RA´s</t>
  </si>
  <si>
    <t>Banco de Preços</t>
  </si>
  <si>
    <t>Média</t>
  </si>
  <si>
    <t>Desvio</t>
  </si>
  <si>
    <t>D. Padrão</t>
  </si>
  <si>
    <t>Aritmética</t>
  </si>
  <si>
    <t>Padrão</t>
  </si>
  <si>
    <t>Mínimo</t>
  </si>
  <si>
    <t>Máximo</t>
  </si>
  <si>
    <t>Aceitável</t>
  </si>
  <si>
    <t>CIRCUNSCRIÇÃO I</t>
  </si>
  <si>
    <t>MANUT. TRANSFORMADORES</t>
  </si>
  <si>
    <t>1.1</t>
  </si>
  <si>
    <t>Campinas - Sede Administrativa</t>
  </si>
  <si>
    <t>Cabine com dois trafos de 500 kVA, a seco.</t>
  </si>
  <si>
    <t>Manutenção</t>
  </si>
  <si>
    <t>1.2</t>
  </si>
  <si>
    <t>Campinas - Sede Judicial</t>
  </si>
  <si>
    <t>Cabine com três trafos:Um trafo de 750 kVA, a seco; Um trafo de 1.000 kVA, a seco; Um trafo de 1.250 kVA, a seco.</t>
  </si>
  <si>
    <t>1.3</t>
  </si>
  <si>
    <t>Campinas - Almoxarifado (Anexo Barão Geraldo)</t>
  </si>
  <si>
    <t>Transformador em poste de 150 kVA, a óleo.</t>
  </si>
  <si>
    <t>1.4</t>
  </si>
  <si>
    <t>Campinas - FT</t>
  </si>
  <si>
    <t>Cabine com quatro trafos: Um trafo de 150 kVA, a seco; Um trafo de 112,5 kVA, a seco; Um trafo de 500 kVA, a seco; Um trafo de 500 kVA, a óleo.</t>
  </si>
  <si>
    <t>1.5</t>
  </si>
  <si>
    <t>Mogi Guaçu - VT</t>
  </si>
  <si>
    <t>Transformador em poste de 225 kVA, a óleo.</t>
  </si>
  <si>
    <t>1.6</t>
  </si>
  <si>
    <t>Piracicaba - FT</t>
  </si>
  <si>
    <t>1.7</t>
  </si>
  <si>
    <t>Limeira - FT</t>
  </si>
  <si>
    <t>1.8</t>
  </si>
  <si>
    <t>Atibaia - VT</t>
  </si>
  <si>
    <t>Transformador em poste de 75 kVA, a óleo.</t>
  </si>
  <si>
    <t>1.9</t>
  </si>
  <si>
    <t>Indaiatuba - VT</t>
  </si>
  <si>
    <t>1.10</t>
  </si>
  <si>
    <t>Itatiba - VT</t>
  </si>
  <si>
    <t>Cabine com trafo de 112,5 kVA, a seco.</t>
  </si>
  <si>
    <t>1.11</t>
  </si>
  <si>
    <t>Rio Claro - VT</t>
  </si>
  <si>
    <t>Cabine com trafo de 300 kVA, a óleo.</t>
  </si>
  <si>
    <t>CIRCUNSCRIÇÃO II</t>
  </si>
  <si>
    <t>2.12</t>
  </si>
  <si>
    <t>Sorocaba - FT</t>
  </si>
  <si>
    <t>2.13</t>
  </si>
  <si>
    <t>Itapetininga - VT</t>
  </si>
  <si>
    <t>CIRCUNSCRIÇÃO III</t>
  </si>
  <si>
    <t>3.14</t>
  </si>
  <si>
    <t>São José dos Campos - FT</t>
  </si>
  <si>
    <t>Cabine com trafo de 500 kVA, a seco.</t>
  </si>
  <si>
    <t>3.15</t>
  </si>
  <si>
    <t>Cruzeiro - VT</t>
  </si>
  <si>
    <t>Transformador em poste de 112,5 kVA, a óleo.</t>
  </si>
  <si>
    <t>CIRCUNSCRIÇÃO IV</t>
  </si>
  <si>
    <t>4.16</t>
  </si>
  <si>
    <t>Araraquara - FT</t>
  </si>
  <si>
    <t>4.17</t>
  </si>
  <si>
    <t>Franca - FT</t>
  </si>
  <si>
    <t>Cabine com trafo de 150 kVA, a óleo.</t>
  </si>
  <si>
    <t>4.18</t>
  </si>
  <si>
    <t>Jaboticabal - FT</t>
  </si>
  <si>
    <t>4.19</t>
  </si>
  <si>
    <t>Ribeirão Preto - FT</t>
  </si>
  <si>
    <t>4.20</t>
  </si>
  <si>
    <t>Ribeirão Preto - Arquivo</t>
  </si>
  <si>
    <t>Cabine com 2 trafos: 1x225 (a seco) + 1x300 (a seco)</t>
  </si>
  <si>
    <t>4.21</t>
  </si>
  <si>
    <t>São Carlos - FT</t>
  </si>
  <si>
    <t>4.22</t>
  </si>
  <si>
    <t>Porto Ferreira - VT</t>
  </si>
  <si>
    <t>Cabine com trafo de 150 kVA, a seco.</t>
  </si>
  <si>
    <t>CIRCUNSCRIÇÃO V</t>
  </si>
  <si>
    <t>5.23</t>
  </si>
  <si>
    <t>Birigui - VT</t>
  </si>
  <si>
    <t>CIRCUNSCRIÇÃO VI</t>
  </si>
  <si>
    <t>6.24</t>
  </si>
  <si>
    <t>Assis - FT</t>
  </si>
  <si>
    <t>6.25</t>
  </si>
  <si>
    <t>Presidente Prudente - FT</t>
  </si>
  <si>
    <t>Cabine com trafo de 750 kVA, a óleo.</t>
  </si>
  <si>
    <t>CIRCUNSCRIÇÃO VII</t>
  </si>
  <si>
    <t>7.26</t>
  </si>
  <si>
    <t>São José do Rio Preto - FT</t>
  </si>
  <si>
    <t>7.27</t>
  </si>
  <si>
    <t>Barretos - VT</t>
  </si>
  <si>
    <t>7.28</t>
  </si>
  <si>
    <t>Fernandópolis - VT</t>
  </si>
  <si>
    <t>CIRCUNSCRIÇÃO VIII</t>
  </si>
  <si>
    <t>8.29</t>
  </si>
  <si>
    <t>Bauru - FT</t>
  </si>
  <si>
    <t>Cabine com dois trafos de 225 kVA, a seco.</t>
  </si>
  <si>
    <t>8.30</t>
  </si>
  <si>
    <t>Jaú - VT</t>
  </si>
  <si>
    <t xml:space="preserve">Transformador em poste de 112,5 kVA, a óleo. </t>
  </si>
  <si>
    <t>MANUT. SISTEMA PARA RAIO</t>
  </si>
  <si>
    <t>9.31</t>
  </si>
  <si>
    <t>Sistema de para raios (SPDA)</t>
  </si>
  <si>
    <t>9.32</t>
  </si>
  <si>
    <t>Campinas (Sede Administrativa)</t>
  </si>
  <si>
    <t>9.33</t>
  </si>
  <si>
    <t>Campinas (Sede Judicial)</t>
  </si>
  <si>
    <t>9.34</t>
  </si>
  <si>
    <t>Campinas (Almoxarifado - Anexo Barão Geraldo)</t>
  </si>
  <si>
    <t>9.35</t>
  </si>
  <si>
    <t>9.36</t>
  </si>
  <si>
    <t>9.37</t>
  </si>
  <si>
    <t>9.38</t>
  </si>
  <si>
    <t>9.39</t>
  </si>
  <si>
    <t>9.40</t>
  </si>
  <si>
    <t>Mogi Mirim - VT</t>
  </si>
  <si>
    <t>9.41</t>
  </si>
  <si>
    <t>Paulínia (Anexo Betel)</t>
  </si>
  <si>
    <t>9.42</t>
  </si>
  <si>
    <t>9.43</t>
  </si>
  <si>
    <t>9.44</t>
  </si>
  <si>
    <t>Salto - VT</t>
  </si>
  <si>
    <t>9.45</t>
  </si>
  <si>
    <t>Santa Bárbara D´oeste - VT</t>
  </si>
  <si>
    <t>9.46</t>
  </si>
  <si>
    <t>Sumaré - VT</t>
  </si>
  <si>
    <t>10.47</t>
  </si>
  <si>
    <t>10.48</t>
  </si>
  <si>
    <t>Tatuí - VT</t>
  </si>
  <si>
    <t>10.49</t>
  </si>
  <si>
    <t>11.50</t>
  </si>
  <si>
    <t>11.51</t>
  </si>
  <si>
    <t>12.52</t>
  </si>
  <si>
    <t>12.53</t>
  </si>
  <si>
    <t>12.54</t>
  </si>
  <si>
    <t>12.55</t>
  </si>
  <si>
    <t>12.56</t>
  </si>
  <si>
    <t>Ribeirão Preto (Arquivo)</t>
  </si>
  <si>
    <t>12.57</t>
  </si>
  <si>
    <t>Sertãozinho - FT</t>
  </si>
  <si>
    <t>13.58</t>
  </si>
  <si>
    <t>Adamantina - VT</t>
  </si>
  <si>
    <t>13.59</t>
  </si>
  <si>
    <t>14.60</t>
  </si>
  <si>
    <t>14.61</t>
  </si>
  <si>
    <t>Catanduva - FT</t>
  </si>
  <si>
    <t>14.62</t>
  </si>
  <si>
    <t>14.63</t>
  </si>
  <si>
    <t>15.64</t>
  </si>
  <si>
    <t>15.65</t>
  </si>
  <si>
    <t>Marília - FT</t>
  </si>
  <si>
    <t>15.66</t>
  </si>
  <si>
    <t>Pederneiras - VT</t>
  </si>
  <si>
    <t xml:space="preserve">OBS: FT = Fórum Trabalhista / VT = Vara do Trabalho             </t>
  </si>
  <si>
    <t>OBS: Não há cidades listadas pertencentes à Circunscrição V em relação aos serviços de Manutenção em Sistemas de Para Raios.</t>
  </si>
  <si>
    <t>Valor</t>
  </si>
  <si>
    <t>Unitário Estimado</t>
  </si>
  <si>
    <t>subtotal</t>
  </si>
  <si>
    <t>OBS: FT = Fórum Trabalhista / VT = Vara do Trabalho</t>
  </si>
  <si>
    <t xml:space="preserve">OBS: Não há cidades listadas pertencentes à Circunscrição V em relação aos serviços de Manutenção em Sistemas de Para Raios.														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</si>
  <si>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Mínimo Aceitável </t>
    </r>
    <r>
      <rPr>
        <rFont val="Arial"/>
        <b val="0"/>
        <color rgb="FF000000"/>
        <sz val="10.0"/>
      </rPr>
      <t xml:space="preserve">ou acima do </t>
    </r>
    <r>
      <rPr>
        <rFont val="Arial"/>
        <b val="0"/>
        <i/>
        <color rgb="FF000000"/>
        <sz val="10.0"/>
      </rPr>
      <t xml:space="preserve">Máximo Aceitável </t>
    </r>
    <r>
      <rPr>
        <rFont val="Arial"/>
        <b val="0"/>
        <color rgb="FF000000"/>
        <sz val="10.0"/>
      </rPr>
      <t xml:space="preserve">após a análise do </t>
    </r>
    <r>
      <rPr>
        <rFont val="Arial"/>
        <b val="0"/>
        <i/>
        <color rgb="FF000000"/>
        <sz val="10.0"/>
      </rPr>
      <t>Desvio Padrão</t>
    </r>
    <r>
      <rPr>
        <rFont val="Arial"/>
        <b val="0"/>
        <color rgb="FF000000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</si>
</sst>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_(* #,##0.00_);_(* \(#,##0.00\);_(* \-??_);_(@_)"/>
    <numFmt numFmtId="166" formatCode="d.m"/>
    <numFmt numFmtId="167" formatCode="_(* #,##0_);_(* \(#,##0\);_(* \-??_);_(@_)"/>
  </numFmts>
  <fonts count="14">
    <font>
      <sz val="10.0"/>
      <color rgb="FF000000"/>
      <name val="Arial"/>
    </font>
    <font>
      <b/>
      <sz val="14.0"/>
      <name val="Arial"/>
    </font>
    <font>
      <name val="Calibri"/>
    </font>
    <font>
      <b/>
      <sz val="16.0"/>
      <color theme="1"/>
      <name val="Arial"/>
    </font>
    <font/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b/>
      <sz val="9.0"/>
      <color theme="1"/>
      <name val="Arial"/>
    </font>
    <font>
      <b/>
      <sz val="11.0"/>
      <color rgb="FF000000"/>
      <name val="Arial"/>
    </font>
    <font>
      <b/>
      <u/>
      <sz val="10.0"/>
      <color theme="1"/>
      <name val="Arial"/>
    </font>
    <font>
      <b/>
      <sz val="11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</fills>
  <borders count="70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/>
    </border>
    <border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medium">
        <color rgb="FF000000"/>
      </bottom>
    </border>
    <border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right style="thin">
        <color rgb="FF000000"/>
      </right>
      <top/>
      <bottom/>
    </border>
    <border>
      <left/>
      <right/>
      <top/>
      <bottom/>
    </border>
    <border>
      <left/>
      <right style="hair">
        <color rgb="FF000000"/>
      </right>
      <top/>
      <bottom/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hair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/>
    </border>
    <border>
      <right/>
      <top/>
      <bottom/>
    </border>
    <border>
      <right style="hair">
        <color rgb="FF000000"/>
      </right>
      <top/>
      <bottom/>
    </border>
    <border>
      <left style="thick">
        <color rgb="FF000000"/>
      </left>
      <right style="thin">
        <color rgb="FF000000"/>
      </right>
      <top/>
    </border>
    <border>
      <right style="thin">
        <color rgb="FF000000"/>
      </right>
      <top/>
    </border>
    <border>
      <left/>
      <right style="thin">
        <color rgb="FF000000"/>
      </right>
      <top/>
    </border>
    <border>
      <left/>
      <right/>
      <top/>
    </border>
    <border>
      <left/>
      <right style="hair">
        <color rgb="FF000000"/>
      </right>
      <top/>
    </border>
    <border>
      <left style="medium">
        <color rgb="FF000000"/>
      </left>
      <right style="medium">
        <color rgb="FF000000"/>
      </right>
      <top/>
    </border>
    <border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hair">
        <color rgb="FF000000"/>
      </right>
      <top/>
      <bottom style="medium">
        <color rgb="FF000000"/>
      </bottom>
    </border>
    <border>
      <left/>
      <righ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right style="medium">
        <color rgb="FF000000"/>
      </right>
      <top style="hair">
        <color rgb="FF000000"/>
      </top>
    </border>
    <border>
      <left style="thin">
        <color rgb="FF000000"/>
      </left>
    </border>
    <border>
      <left style="medium">
        <color rgb="FF000000"/>
      </left>
      <top/>
      <bottom style="thick">
        <color rgb="FF000000"/>
      </bottom>
    </border>
    <border>
      <right style="medium">
        <color rgb="FF000000"/>
      </right>
      <top/>
      <bottom style="thick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2" numFmtId="0" xfId="0" applyAlignment="1" applyBorder="1" applyFont="1">
      <alignment vertical="bottom"/>
    </xf>
    <xf borderId="2" fillId="2" fontId="3" numFmtId="164" xfId="0" applyAlignment="1" applyBorder="1" applyFont="1" applyNumberFormat="1">
      <alignment horizontal="left" shrinkToFit="0" vertical="bottom" wrapText="1"/>
    </xf>
    <xf borderId="2" fillId="0" fontId="4" numFmtId="0" xfId="0" applyBorder="1" applyFont="1"/>
    <xf borderId="3" fillId="2" fontId="2" numFmtId="0" xfId="0" applyAlignment="1" applyBorder="1" applyFont="1">
      <alignment vertical="bottom"/>
    </xf>
    <xf borderId="0" fillId="3" fontId="2" numFmtId="0" xfId="0" applyAlignment="1" applyFill="1" applyFont="1">
      <alignment vertical="bottom"/>
    </xf>
    <xf borderId="0" fillId="3" fontId="2" numFmtId="0" xfId="0" applyAlignment="1" applyFont="1">
      <alignment vertical="bottom"/>
    </xf>
    <xf borderId="0" fillId="3" fontId="5" numFmtId="0" xfId="0" applyAlignment="1" applyFont="1">
      <alignment horizontal="center" shrinkToFit="0" vertical="bottom" wrapText="0"/>
    </xf>
    <xf borderId="0" fillId="3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4" fillId="2" fontId="8" numFmtId="0" xfId="0" applyAlignment="1" applyBorder="1" applyFont="1">
      <alignment horizontal="center" shrinkToFit="0" vertical="bottom" wrapText="0"/>
    </xf>
    <xf borderId="5" fillId="2" fontId="6" numFmtId="0" xfId="0" applyAlignment="1" applyBorder="1" applyFont="1">
      <alignment horizontal="center" shrinkToFit="0" vertical="bottom" wrapText="0"/>
    </xf>
    <xf borderId="6" fillId="2" fontId="6" numFmtId="0" xfId="0" applyAlignment="1" applyBorder="1" applyFont="1">
      <alignment horizontal="center" shrinkToFit="0" vertical="bottom" wrapText="0"/>
    </xf>
    <xf borderId="7" fillId="2" fontId="6" numFmtId="0" xfId="0" applyAlignment="1" applyBorder="1" applyFont="1">
      <alignment horizontal="center" shrinkToFit="0" vertical="bottom" wrapText="0"/>
    </xf>
    <xf borderId="8" fillId="2" fontId="6" numFmtId="0" xfId="0" applyAlignment="1" applyBorder="1" applyFont="1">
      <alignment horizontal="center" shrinkToFit="0" vertical="bottom" wrapText="0"/>
    </xf>
    <xf borderId="9" fillId="2" fontId="6" numFmtId="0" xfId="0" applyAlignment="1" applyBorder="1" applyFont="1">
      <alignment horizontal="center" shrinkToFit="0" vertical="bottom" wrapText="0"/>
    </xf>
    <xf borderId="10" fillId="2" fontId="6" numFmtId="0" xfId="0" applyAlignment="1" applyBorder="1" applyFont="1">
      <alignment horizontal="center" shrinkToFit="0" vertical="bottom" wrapText="0"/>
    </xf>
    <xf borderId="11" fillId="2" fontId="6" numFmtId="0" xfId="0" applyAlignment="1" applyBorder="1" applyFont="1">
      <alignment horizontal="center" shrinkToFit="0" vertical="bottom" wrapText="1"/>
    </xf>
    <xf borderId="12" fillId="2" fontId="6" numFmtId="0" xfId="0" applyAlignment="1" applyBorder="1" applyFont="1">
      <alignment horizontal="center" shrinkToFit="0" vertical="bottom" wrapText="0"/>
    </xf>
    <xf borderId="13" fillId="2" fontId="6" numFmtId="0" xfId="0" applyAlignment="1" applyBorder="1" applyFont="1">
      <alignment horizontal="center" shrinkToFit="0" vertical="bottom" wrapText="0"/>
    </xf>
    <xf borderId="14" fillId="2" fontId="6" numFmtId="0" xfId="0" applyAlignment="1" applyBorder="1" applyFont="1">
      <alignment horizontal="center" shrinkToFit="0" vertical="bottom" wrapText="0"/>
    </xf>
    <xf borderId="15" fillId="2" fontId="6" numFmtId="0" xfId="0" applyAlignment="1" applyBorder="1" applyFont="1">
      <alignment horizontal="center" shrinkToFit="0" vertical="bottom" wrapText="0"/>
    </xf>
    <xf borderId="13" fillId="2" fontId="6" numFmtId="0" xfId="0" applyAlignment="1" applyBorder="1" applyFont="1">
      <alignment horizontal="center" readingOrder="0" shrinkToFit="0" vertical="bottom" wrapText="1"/>
    </xf>
    <xf borderId="13" fillId="2" fontId="6" numFmtId="0" xfId="0" applyAlignment="1" applyBorder="1" applyFont="1">
      <alignment horizontal="center" shrinkToFit="0" vertical="bottom" wrapText="1"/>
    </xf>
    <xf borderId="16" fillId="2" fontId="6" numFmtId="0" xfId="0" applyAlignment="1" applyBorder="1" applyFont="1">
      <alignment horizontal="center" shrinkToFit="0" vertical="bottom" wrapText="0"/>
    </xf>
    <xf borderId="11" fillId="2" fontId="6" numFmtId="0" xfId="0" applyAlignment="1" applyBorder="1" applyFont="1">
      <alignment horizontal="center" shrinkToFit="0" vertical="bottom" wrapText="0"/>
    </xf>
    <xf borderId="15" fillId="2" fontId="6" numFmtId="0" xfId="0" applyAlignment="1" applyBorder="1" applyFont="1">
      <alignment horizontal="right" shrinkToFit="0" vertical="bottom" wrapText="0"/>
    </xf>
    <xf borderId="17" fillId="2" fontId="6" numFmtId="0" xfId="0" applyAlignment="1" applyBorder="1" applyFont="1">
      <alignment horizontal="center" shrinkToFit="0" vertical="bottom" wrapText="0"/>
    </xf>
    <xf borderId="18" fillId="2" fontId="6" numFmtId="0" xfId="0" applyAlignment="1" applyBorder="1" applyFont="1">
      <alignment horizontal="center" shrinkToFit="0" vertical="bottom" wrapText="0"/>
    </xf>
    <xf borderId="19" fillId="2" fontId="6" numFmtId="0" xfId="0" applyAlignment="1" applyBorder="1" applyFont="1">
      <alignment horizontal="center" shrinkToFit="0" vertical="bottom" wrapText="0"/>
    </xf>
    <xf borderId="20" fillId="2" fontId="6" numFmtId="0" xfId="0" applyAlignment="1" applyBorder="1" applyFont="1">
      <alignment horizontal="center" shrinkToFit="0" vertical="bottom" wrapText="0"/>
    </xf>
    <xf borderId="21" fillId="2" fontId="6" numFmtId="0" xfId="0" applyAlignment="1" applyBorder="1" applyFont="1">
      <alignment horizontal="center" shrinkToFit="0" vertical="bottom" wrapText="0"/>
    </xf>
    <xf borderId="22" fillId="2" fontId="6" numFmtId="0" xfId="0" applyAlignment="1" applyBorder="1" applyFont="1">
      <alignment horizontal="center" shrinkToFit="0" vertical="bottom" wrapText="0"/>
    </xf>
    <xf borderId="0" fillId="0" fontId="7" numFmtId="165" xfId="0" applyAlignment="1" applyFont="1" applyNumberFormat="1">
      <alignment shrinkToFit="0" vertical="bottom" wrapText="0"/>
    </xf>
    <xf borderId="23" fillId="0" fontId="9" numFmtId="166" xfId="0" applyAlignment="1" applyBorder="1" applyFont="1" applyNumberFormat="1">
      <alignment horizontal="center" shrinkToFit="0" vertical="center" wrapText="0"/>
    </xf>
    <xf borderId="24" fillId="0" fontId="10" numFmtId="0" xfId="0" applyAlignment="1" applyBorder="1" applyFont="1">
      <alignment horizontal="center" shrinkToFit="0" vertical="center" wrapText="1"/>
    </xf>
    <xf borderId="25" fillId="0" fontId="10" numFmtId="0" xfId="0" applyAlignment="1" applyBorder="1" applyFont="1">
      <alignment horizontal="center" readingOrder="0" shrinkToFit="0" vertical="center" wrapText="1"/>
    </xf>
    <xf borderId="26" fillId="0" fontId="9" numFmtId="0" xfId="0" applyAlignment="1" applyBorder="1" applyFont="1">
      <alignment horizontal="center" shrinkToFit="0" vertical="center" wrapText="0"/>
    </xf>
    <xf borderId="27" fillId="0" fontId="9" numFmtId="0" xfId="0" applyAlignment="1" applyBorder="1" applyFont="1">
      <alignment horizontal="center" shrinkToFit="0" vertical="center" wrapText="0"/>
    </xf>
    <xf borderId="28" fillId="0" fontId="9" numFmtId="4" xfId="0" applyAlignment="1" applyBorder="1" applyFont="1" applyNumberFormat="1">
      <alignment horizontal="center" shrinkToFit="0" vertical="center" wrapText="0"/>
    </xf>
    <xf borderId="26" fillId="0" fontId="9" numFmtId="4" xfId="0" applyAlignment="1" applyBorder="1" applyFont="1" applyNumberFormat="1">
      <alignment horizontal="center" shrinkToFit="0" vertical="center" wrapText="0"/>
    </xf>
    <xf borderId="29" fillId="0" fontId="9" numFmtId="4" xfId="0" applyAlignment="1" applyBorder="1" applyFont="1" applyNumberFormat="1">
      <alignment horizontal="center" shrinkToFit="0" vertical="center" wrapText="0"/>
    </xf>
    <xf borderId="30" fillId="0" fontId="10" numFmtId="165" xfId="0" applyAlignment="1" applyBorder="1" applyFont="1" applyNumberFormat="1">
      <alignment horizontal="right" shrinkToFit="0" vertical="center" wrapText="0"/>
    </xf>
    <xf borderId="30" fillId="0" fontId="9" numFmtId="165" xfId="0" applyAlignment="1" applyBorder="1" applyFont="1" applyNumberForma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11" fillId="4" fontId="9" numFmtId="49" xfId="0" applyAlignment="1" applyBorder="1" applyFill="1" applyFont="1" applyNumberFormat="1">
      <alignment horizontal="center" shrinkToFit="0" vertical="center" wrapText="0"/>
    </xf>
    <xf borderId="31" fillId="4" fontId="9" numFmtId="0" xfId="0" applyAlignment="1" applyBorder="1" applyFont="1">
      <alignment horizontal="left" readingOrder="0" shrinkToFit="0" vertical="center" wrapText="1"/>
    </xf>
    <xf borderId="31" fillId="4" fontId="9" numFmtId="0" xfId="0" applyAlignment="1" applyBorder="1" applyFont="1">
      <alignment horizontal="left" shrinkToFit="0" vertical="top" wrapText="1"/>
    </xf>
    <xf borderId="13" fillId="4" fontId="9" numFmtId="0" xfId="0" applyAlignment="1" applyBorder="1" applyFont="1">
      <alignment horizontal="center" shrinkToFit="0" vertical="center" wrapText="0"/>
    </xf>
    <xf borderId="32" fillId="4" fontId="9" numFmtId="0" xfId="0" applyAlignment="1" applyBorder="1" applyFont="1">
      <alignment horizontal="center" shrinkToFit="0" vertical="center" wrapText="0"/>
    </xf>
    <xf borderId="13" fillId="4" fontId="9" numFmtId="4" xfId="0" applyAlignment="1" applyBorder="1" applyFont="1" applyNumberFormat="1">
      <alignment horizontal="center" readingOrder="0" shrinkToFit="0" vertical="center" wrapText="0"/>
    </xf>
    <xf borderId="33" fillId="4" fontId="9" numFmtId="4" xfId="0" applyAlignment="1" applyBorder="1" applyFont="1" applyNumberFormat="1">
      <alignment horizontal="center" shrinkToFit="0" vertical="center" wrapText="0"/>
    </xf>
    <xf borderId="16" fillId="4" fontId="10" numFmtId="165" xfId="0" applyAlignment="1" applyBorder="1" applyFont="1" applyNumberFormat="1">
      <alignment horizontal="right" shrinkToFit="0" vertical="center" wrapText="0"/>
    </xf>
    <xf borderId="16" fillId="4" fontId="9" numFmtId="165" xfId="0" applyAlignment="1" applyBorder="1" applyFont="1" applyNumberFormat="1">
      <alignment horizontal="right" shrinkToFit="0" vertical="center" wrapText="0"/>
    </xf>
    <xf borderId="34" fillId="0" fontId="9" numFmtId="49" xfId="0" applyAlignment="1" applyBorder="1" applyFont="1" applyNumberFormat="1">
      <alignment horizontal="center" shrinkToFit="0" vertical="center" wrapText="0"/>
    </xf>
    <xf borderId="24" fillId="0" fontId="9" numFmtId="0" xfId="0" applyAlignment="1" applyBorder="1" applyFont="1">
      <alignment horizontal="left" readingOrder="0" shrinkToFit="0" vertical="center" wrapText="1"/>
    </xf>
    <xf borderId="24" fillId="0" fontId="9" numFmtId="0" xfId="0" applyAlignment="1" applyBorder="1" applyFont="1">
      <alignment horizontal="left" shrinkToFit="0" vertical="top" wrapText="1"/>
    </xf>
    <xf borderId="35" fillId="0" fontId="9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35" fillId="0" fontId="9" numFmtId="4" xfId="0" applyAlignment="1" applyBorder="1" applyFont="1" applyNumberFormat="1">
      <alignment horizontal="center" readingOrder="0" shrinkToFit="0" vertical="center" wrapText="0"/>
    </xf>
    <xf borderId="36" fillId="0" fontId="9" numFmtId="4" xfId="0" applyAlignment="1" applyBorder="1" applyFont="1" applyNumberFormat="1">
      <alignment horizontal="center" shrinkToFit="0" vertical="center" wrapText="0"/>
    </xf>
    <xf borderId="16" fillId="3" fontId="10" numFmtId="165" xfId="0" applyAlignment="1" applyBorder="1" applyFont="1" applyNumberFormat="1">
      <alignment horizontal="right" shrinkToFit="0" vertical="center" wrapText="0"/>
    </xf>
    <xf borderId="37" fillId="0" fontId="9" numFmtId="165" xfId="0" applyAlignment="1" applyBorder="1" applyFont="1" applyNumberFormat="1">
      <alignment horizontal="right" shrinkToFit="0" vertical="center" wrapText="0"/>
    </xf>
    <xf borderId="33" fillId="4" fontId="9" numFmtId="4" xfId="0" applyAlignment="1" applyBorder="1" applyFont="1" applyNumberFormat="1">
      <alignment horizontal="center" readingOrder="0" shrinkToFit="0" vertical="center" wrapText="0"/>
    </xf>
    <xf borderId="36" fillId="0" fontId="9" numFmtId="4" xfId="0" applyAlignment="1" applyBorder="1" applyFont="1" applyNumberFormat="1">
      <alignment horizontal="center" readingOrder="0" shrinkToFit="0" vertical="center" wrapText="0"/>
    </xf>
    <xf borderId="38" fillId="3" fontId="9" numFmtId="4" xfId="0" applyAlignment="1" applyBorder="1" applyFont="1" applyNumberFormat="1">
      <alignment horizontal="center" readingOrder="0" shrinkToFit="0" vertical="center" wrapText="0"/>
    </xf>
    <xf borderId="24" fillId="0" fontId="9" numFmtId="0" xfId="0" applyAlignment="1" applyBorder="1" applyFont="1">
      <alignment horizontal="left" shrinkToFit="0" vertical="center" wrapText="1"/>
    </xf>
    <xf borderId="35" fillId="0" fontId="9" numFmtId="4" xfId="0" applyAlignment="1" applyBorder="1" applyFont="1" applyNumberFormat="1">
      <alignment horizontal="center" shrinkToFit="0" vertical="center" wrapText="0"/>
    </xf>
    <xf borderId="37" fillId="0" fontId="10" numFmtId="165" xfId="0" applyAlignment="1" applyBorder="1" applyFont="1" applyNumberFormat="1">
      <alignment horizontal="right" shrinkToFit="0" vertical="center" wrapText="0"/>
    </xf>
    <xf borderId="11" fillId="4" fontId="9" numFmtId="49" xfId="0" applyAlignment="1" applyBorder="1" applyFont="1" applyNumberFormat="1">
      <alignment horizontal="center" readingOrder="0" shrinkToFit="0" vertical="center" wrapText="0"/>
    </xf>
    <xf borderId="14" fillId="4" fontId="9" numFmtId="0" xfId="0" applyAlignment="1" applyBorder="1" applyFont="1">
      <alignment horizontal="left" shrinkToFit="0" vertical="center" wrapText="1"/>
    </xf>
    <xf borderId="35" fillId="4" fontId="9" numFmtId="0" xfId="0" applyAlignment="1" applyBorder="1" applyFont="1">
      <alignment horizontal="center" shrinkToFit="0" vertical="center" wrapText="0"/>
    </xf>
    <xf borderId="39" fillId="4" fontId="9" numFmtId="0" xfId="0" applyAlignment="1" applyBorder="1" applyFont="1">
      <alignment horizontal="center" shrinkToFit="0" vertical="center" wrapText="0"/>
    </xf>
    <xf borderId="40" fillId="4" fontId="9" numFmtId="4" xfId="0" applyAlignment="1" applyBorder="1" applyFont="1" applyNumberFormat="1">
      <alignment horizontal="center" readingOrder="0" shrinkToFit="0" vertical="center" wrapText="0"/>
    </xf>
    <xf borderId="11" fillId="5" fontId="9" numFmtId="49" xfId="0" applyAlignment="1" applyBorder="1" applyFill="1" applyFont="1" applyNumberFormat="1">
      <alignment horizontal="center" readingOrder="0" shrinkToFit="0" vertical="center" wrapText="0"/>
    </xf>
    <xf borderId="25" fillId="0" fontId="9" numFmtId="0" xfId="0" applyAlignment="1" applyBorder="1" applyFont="1">
      <alignment horizontal="left" shrinkToFit="0" vertical="center" wrapText="1"/>
    </xf>
    <xf borderId="28" fillId="0" fontId="9" numFmtId="4" xfId="0" applyAlignment="1" applyBorder="1" applyFont="1" applyNumberFormat="1">
      <alignment horizontal="center" readingOrder="0" shrinkToFit="0" vertical="center" wrapText="0"/>
    </xf>
    <xf borderId="29" fillId="0" fontId="9" numFmtId="4" xfId="0" applyAlignment="1" applyBorder="1" applyFont="1" applyNumberFormat="1">
      <alignment horizontal="center" readingOrder="0" shrinkToFit="0" vertical="center" wrapText="0"/>
    </xf>
    <xf borderId="11" fillId="6" fontId="9" numFmtId="49" xfId="0" applyAlignment="1" applyBorder="1" applyFill="1" applyFont="1" applyNumberFormat="1">
      <alignment horizontal="center" shrinkToFit="0" vertical="center" wrapText="0"/>
    </xf>
    <xf borderId="31" fillId="4" fontId="10" numFmtId="0" xfId="0" applyAlignment="1" applyBorder="1" applyFont="1">
      <alignment horizontal="center" shrinkToFit="0" vertical="center" wrapText="1"/>
    </xf>
    <xf borderId="13" fillId="4" fontId="9" numFmtId="4" xfId="0" applyAlignment="1" applyBorder="1" applyFont="1" applyNumberFormat="1">
      <alignment horizontal="center" shrinkToFit="0" vertical="center" wrapText="0"/>
    </xf>
    <xf borderId="11" fillId="6" fontId="9" numFmtId="49" xfId="0" applyAlignment="1" applyBorder="1" applyFont="1" applyNumberFormat="1">
      <alignment horizontal="center" readingOrder="0" shrinkToFit="0" vertical="center" wrapText="0"/>
    </xf>
    <xf borderId="11" fillId="5" fontId="9" numFmtId="49" xfId="0" applyAlignment="1" applyBorder="1" applyFont="1" applyNumberFormat="1">
      <alignment horizontal="center" shrinkToFit="0" vertical="center" wrapText="0"/>
    </xf>
    <xf borderId="11" fillId="7" fontId="9" numFmtId="49" xfId="0" applyAlignment="1" applyBorder="1" applyFill="1" applyFont="1" applyNumberFormat="1">
      <alignment horizontal="center" shrinkToFit="0" vertical="center" wrapText="0"/>
    </xf>
    <xf borderId="24" fillId="7" fontId="10" numFmtId="0" xfId="0" applyAlignment="1" applyBorder="1" applyFont="1">
      <alignment horizontal="center" shrinkToFit="0" vertical="center" wrapText="1"/>
    </xf>
    <xf borderId="24" fillId="7" fontId="9" numFmtId="0" xfId="0" applyAlignment="1" applyBorder="1" applyFont="1">
      <alignment horizontal="left" shrinkToFit="0" vertical="center" wrapText="1"/>
    </xf>
    <xf borderId="35" fillId="7" fontId="9" numFmtId="0" xfId="0" applyAlignment="1" applyBorder="1" applyFont="1">
      <alignment horizontal="center" shrinkToFit="0" vertical="center" wrapText="0"/>
    </xf>
    <xf borderId="0" fillId="7" fontId="9" numFmtId="0" xfId="0" applyAlignment="1" applyFont="1">
      <alignment horizontal="center" shrinkToFit="0" vertical="center" wrapText="0"/>
    </xf>
    <xf borderId="35" fillId="7" fontId="9" numFmtId="4" xfId="0" applyAlignment="1" applyBorder="1" applyFont="1" applyNumberFormat="1">
      <alignment horizontal="center" shrinkToFit="0" vertical="center" wrapText="0"/>
    </xf>
    <xf borderId="36" fillId="7" fontId="9" numFmtId="4" xfId="0" applyAlignment="1" applyBorder="1" applyFont="1" applyNumberFormat="1">
      <alignment horizontal="center" shrinkToFit="0" vertical="center" wrapText="0"/>
    </xf>
    <xf borderId="37" fillId="7" fontId="10" numFmtId="165" xfId="0" applyAlignment="1" applyBorder="1" applyFont="1" applyNumberFormat="1">
      <alignment horizontal="right" shrinkToFit="0" vertical="center" wrapText="0"/>
    </xf>
    <xf borderId="16" fillId="7" fontId="10" numFmtId="165" xfId="0" applyAlignment="1" applyBorder="1" applyFont="1" applyNumberFormat="1">
      <alignment horizontal="right" shrinkToFit="0" vertical="center" wrapText="0"/>
    </xf>
    <xf borderId="37" fillId="7" fontId="9" numFmtId="165" xfId="0" applyAlignment="1" applyBorder="1" applyFont="1" applyNumberFormat="1">
      <alignment horizontal="right" shrinkToFit="0" vertical="center" wrapText="0"/>
    </xf>
    <xf borderId="41" fillId="3" fontId="9" numFmtId="49" xfId="0" applyAlignment="1" applyBorder="1" applyFont="1" applyNumberFormat="1">
      <alignment horizontal="center" readingOrder="0" shrinkToFit="0" vertical="center" wrapText="0"/>
    </xf>
    <xf borderId="42" fillId="3" fontId="9" numFmtId="0" xfId="0" applyAlignment="1" applyBorder="1" applyFont="1">
      <alignment horizontal="left" readingOrder="0" shrinkToFit="0" vertical="center" wrapText="1"/>
    </xf>
    <xf borderId="43" fillId="3" fontId="9" numFmtId="0" xfId="0" applyAlignment="1" applyBorder="1" applyFont="1">
      <alignment horizontal="left" shrinkToFit="0" vertical="center" wrapText="1"/>
    </xf>
    <xf borderId="38" fillId="3" fontId="9" numFmtId="0" xfId="0" applyAlignment="1" applyBorder="1" applyFont="1">
      <alignment horizontal="center" shrinkToFit="0" vertical="center" wrapText="0"/>
    </xf>
    <xf borderId="44" fillId="3" fontId="9" numFmtId="0" xfId="0" applyAlignment="1" applyBorder="1" applyFont="1">
      <alignment horizontal="center" shrinkToFit="0" vertical="center" wrapText="0"/>
    </xf>
    <xf borderId="45" fillId="3" fontId="9" numFmtId="4" xfId="0" applyAlignment="1" applyBorder="1" applyFont="1" applyNumberFormat="1">
      <alignment horizontal="center" readingOrder="0" shrinkToFit="0" vertical="center" wrapText="0"/>
    </xf>
    <xf borderId="46" fillId="3" fontId="10" numFmtId="165" xfId="0" applyAlignment="1" applyBorder="1" applyFont="1" applyNumberFormat="1">
      <alignment horizontal="right" shrinkToFit="0" vertical="center" wrapText="0"/>
    </xf>
    <xf borderId="46" fillId="3" fontId="9" numFmtId="165" xfId="0" applyAlignment="1" applyBorder="1" applyFont="1" applyNumberFormat="1">
      <alignment horizontal="right" shrinkToFit="0" vertical="center" wrapText="0"/>
    </xf>
    <xf borderId="14" fillId="4" fontId="9" numFmtId="0" xfId="0" applyAlignment="1" applyBorder="1" applyFont="1">
      <alignment horizontal="left" readingOrder="0" shrinkToFit="0" vertical="center" wrapText="1"/>
    </xf>
    <xf borderId="31" fillId="4" fontId="10" numFmtId="0" xfId="0" applyAlignment="1" applyBorder="1" applyFont="1">
      <alignment horizontal="center" readingOrder="0" shrinkToFit="0" vertical="center" wrapText="1"/>
    </xf>
    <xf borderId="14" fillId="4" fontId="10" numFmtId="0" xfId="0" applyAlignment="1" applyBorder="1" applyFont="1">
      <alignment horizontal="center" readingOrder="0" shrinkToFit="0" vertical="center" wrapText="1"/>
    </xf>
    <xf borderId="35" fillId="0" fontId="9" numFmtId="0" xfId="0" applyAlignment="1" applyBorder="1" applyFont="1">
      <alignment horizontal="center" readingOrder="0" shrinkToFit="0" vertical="center" wrapText="0"/>
    </xf>
    <xf borderId="11" fillId="7" fontId="9" numFmtId="49" xfId="0" applyAlignment="1" applyBorder="1" applyFont="1" applyNumberFormat="1">
      <alignment horizontal="center" readingOrder="0" shrinkToFit="0" vertical="center" wrapText="0"/>
    </xf>
    <xf borderId="14" fillId="4" fontId="9" numFmtId="0" xfId="0" applyAlignment="1" applyBorder="1" applyFont="1">
      <alignment horizontal="left" readingOrder="0" shrinkToFit="0" vertical="center" wrapText="1"/>
    </xf>
    <xf borderId="13" fillId="4" fontId="9" numFmtId="0" xfId="0" applyAlignment="1" applyBorder="1" applyFont="1">
      <alignment horizontal="center" readingOrder="0" shrinkToFit="0" vertical="center" wrapText="0"/>
    </xf>
    <xf borderId="24" fillId="0" fontId="9" numFmtId="0" xfId="0" applyAlignment="1" applyBorder="1" applyFont="1">
      <alignment horizontal="left" readingOrder="0" shrinkToFit="0" vertical="center" wrapText="1"/>
    </xf>
    <xf borderId="35" fillId="0" fontId="9" numFmtId="0" xfId="0" applyAlignment="1" applyBorder="1" applyFont="1">
      <alignment horizontal="center" readingOrder="0" shrinkToFit="0" vertical="center" wrapText="0"/>
    </xf>
    <xf borderId="31" fillId="3" fontId="10" numFmtId="0" xfId="0" applyAlignment="1" applyBorder="1" applyFont="1">
      <alignment horizontal="center" readingOrder="0" shrinkToFit="0" vertical="center" wrapText="1"/>
    </xf>
    <xf borderId="13" fillId="4" fontId="9" numFmtId="0" xfId="0" applyAlignment="1" applyBorder="1" applyFont="1">
      <alignment horizontal="center" readingOrder="0" shrinkToFit="0" vertical="center" wrapText="0"/>
    </xf>
    <xf borderId="43" fillId="3" fontId="9" numFmtId="0" xfId="0" applyAlignment="1" applyBorder="1" applyFont="1">
      <alignment horizontal="left" readingOrder="0" shrinkToFit="0" vertical="center" wrapText="1"/>
    </xf>
    <xf borderId="38" fillId="3" fontId="9" numFmtId="0" xfId="0" applyAlignment="1" applyBorder="1" applyFont="1">
      <alignment horizontal="center" readingOrder="0" shrinkToFit="0" vertical="center" wrapText="0"/>
    </xf>
    <xf borderId="41" fillId="4" fontId="9" numFmtId="49" xfId="0" applyAlignment="1" applyBorder="1" applyFont="1" applyNumberFormat="1">
      <alignment horizontal="center" readingOrder="0" shrinkToFit="0" vertical="center" wrapText="0"/>
    </xf>
    <xf borderId="42" fillId="4" fontId="9" numFmtId="0" xfId="0" applyAlignment="1" applyBorder="1" applyFont="1">
      <alignment horizontal="left" readingOrder="0" shrinkToFit="0" vertical="center" wrapText="1"/>
    </xf>
    <xf borderId="43" fillId="4" fontId="9" numFmtId="0" xfId="0" applyAlignment="1" applyBorder="1" applyFont="1">
      <alignment horizontal="left" readingOrder="0" shrinkToFit="0" vertical="center" wrapText="1"/>
    </xf>
    <xf borderId="38" fillId="4" fontId="9" numFmtId="0" xfId="0" applyAlignment="1" applyBorder="1" applyFont="1">
      <alignment horizontal="center" readingOrder="0" shrinkToFit="0" vertical="center" wrapText="0"/>
    </xf>
    <xf borderId="44" fillId="4" fontId="9" numFmtId="0" xfId="0" applyAlignment="1" applyBorder="1" applyFont="1">
      <alignment horizontal="center" shrinkToFit="0" vertical="center" wrapText="0"/>
    </xf>
    <xf borderId="38" fillId="4" fontId="9" numFmtId="4" xfId="0" applyAlignment="1" applyBorder="1" applyFont="1" applyNumberFormat="1">
      <alignment horizontal="center" readingOrder="0" shrinkToFit="0" vertical="center" wrapText="0"/>
    </xf>
    <xf borderId="45" fillId="4" fontId="9" numFmtId="4" xfId="0" applyAlignment="1" applyBorder="1" applyFont="1" applyNumberFormat="1">
      <alignment horizontal="center" readingOrder="0" shrinkToFit="0" vertical="center" wrapText="0"/>
    </xf>
    <xf borderId="38" fillId="3" fontId="9" numFmtId="4" xfId="0" applyAlignment="1" applyBorder="1" applyFont="1" applyNumberFormat="1">
      <alignment horizontal="center" shrinkToFit="0" vertical="center" wrapText="0"/>
    </xf>
    <xf borderId="45" fillId="3" fontId="9" numFmtId="4" xfId="0" applyAlignment="1" applyBorder="1" applyFont="1" applyNumberFormat="1">
      <alignment horizontal="center" shrinkToFit="0" vertical="center" wrapText="0"/>
    </xf>
    <xf borderId="17" fillId="4" fontId="9" numFmtId="49" xfId="0" applyAlignment="1" applyBorder="1" applyFont="1" applyNumberFormat="1">
      <alignment horizontal="center" readingOrder="0" shrinkToFit="0" vertical="center" wrapText="0"/>
    </xf>
    <xf borderId="47" fillId="4" fontId="9" numFmtId="0" xfId="0" applyAlignment="1" applyBorder="1" applyFont="1">
      <alignment horizontal="left" readingOrder="0" shrinkToFit="0" vertical="center" wrapText="1"/>
    </xf>
    <xf borderId="20" fillId="4" fontId="9" numFmtId="0" xfId="0" applyAlignment="1" applyBorder="1" applyFont="1">
      <alignment horizontal="left" readingOrder="0" shrinkToFit="0" vertical="center" wrapText="1"/>
    </xf>
    <xf borderId="19" fillId="4" fontId="9" numFmtId="0" xfId="0" applyAlignment="1" applyBorder="1" applyFont="1">
      <alignment horizontal="center" readingOrder="0" shrinkToFit="0" vertical="center" wrapText="0"/>
    </xf>
    <xf borderId="48" fillId="4" fontId="9" numFmtId="0" xfId="0" applyAlignment="1" applyBorder="1" applyFont="1">
      <alignment horizontal="center" shrinkToFit="0" vertical="center" wrapText="0"/>
    </xf>
    <xf borderId="19" fillId="4" fontId="9" numFmtId="4" xfId="0" applyAlignment="1" applyBorder="1" applyFont="1" applyNumberFormat="1">
      <alignment horizontal="center" readingOrder="0" shrinkToFit="0" vertical="center" wrapText="0"/>
    </xf>
    <xf borderId="49" fillId="4" fontId="9" numFmtId="4" xfId="0" applyAlignment="1" applyBorder="1" applyFont="1" applyNumberFormat="1">
      <alignment horizontal="center" readingOrder="0" shrinkToFit="0" vertical="center" wrapText="0"/>
    </xf>
    <xf borderId="22" fillId="4" fontId="10" numFmtId="165" xfId="0" applyAlignment="1" applyBorder="1" applyFont="1" applyNumberFormat="1">
      <alignment horizontal="right" shrinkToFit="0" vertical="center" wrapText="0"/>
    </xf>
    <xf borderId="22" fillId="4" fontId="9" numFmtId="165" xfId="0" applyAlignment="1" applyBorder="1" applyFont="1" applyNumberFormat="1">
      <alignment horizontal="right" shrinkToFit="0" vertical="center" wrapText="0"/>
    </xf>
    <xf borderId="50" fillId="5" fontId="9" numFmtId="1" xfId="0" applyAlignment="1" applyBorder="1" applyFont="1" applyNumberFormat="1">
      <alignment horizontal="center" shrinkToFit="0" vertical="center" wrapText="0"/>
    </xf>
    <xf borderId="50" fillId="5" fontId="9" numFmtId="0" xfId="0" applyAlignment="1" applyBorder="1" applyFont="1">
      <alignment horizontal="left" shrinkToFit="0" vertical="center" wrapText="1"/>
    </xf>
    <xf borderId="50" fillId="5" fontId="9" numFmtId="0" xfId="0" applyAlignment="1" applyBorder="1" applyFont="1">
      <alignment horizontal="center" shrinkToFit="0" vertical="center" wrapText="0"/>
    </xf>
    <xf borderId="50" fillId="5" fontId="9" numFmtId="4" xfId="0" applyAlignment="1" applyBorder="1" applyFont="1" applyNumberFormat="1">
      <alignment horizontal="center" shrinkToFit="0" vertical="center" wrapText="0"/>
    </xf>
    <xf borderId="50" fillId="5" fontId="10" numFmtId="165" xfId="0" applyAlignment="1" applyBorder="1" applyFont="1" applyNumberFormat="1">
      <alignment horizontal="right" shrinkToFit="0" vertical="center" wrapText="0"/>
    </xf>
    <xf borderId="50" fillId="5" fontId="9" numFmtId="165" xfId="0" applyAlignment="1" applyBorder="1" applyFont="1" applyNumberFormat="1">
      <alignment horizontal="right" shrinkToFit="0" vertical="center" wrapText="0"/>
    </xf>
    <xf borderId="0" fillId="5" fontId="11" numFmtId="1" xfId="0" applyAlignment="1" applyFont="1" applyNumberFormat="1">
      <alignment horizontal="left" readingOrder="0" shrinkToFit="0" vertical="center" wrapText="0"/>
    </xf>
    <xf borderId="0" fillId="0" fontId="7" numFmtId="167" xfId="0" applyAlignment="1" applyFont="1" applyNumberFormat="1">
      <alignment shrinkToFit="0" vertical="bottom" wrapText="0"/>
    </xf>
    <xf borderId="51" fillId="2" fontId="12" numFmtId="0" xfId="0" applyAlignment="1" applyBorder="1" applyFont="1">
      <alignment horizontal="center" shrinkToFit="0" vertical="bottom" wrapText="0"/>
    </xf>
    <xf borderId="52" fillId="2" fontId="6" numFmtId="0" xfId="0" applyAlignment="1" applyBorder="1" applyFont="1">
      <alignment horizontal="center" shrinkToFit="0" vertical="center" wrapText="0"/>
    </xf>
    <xf borderId="53" fillId="0" fontId="4" numFmtId="0" xfId="0" applyBorder="1" applyFont="1"/>
    <xf borderId="54" fillId="2" fontId="6" numFmtId="0" xfId="0" applyAlignment="1" applyBorder="1" applyFont="1">
      <alignment horizontal="center" shrinkToFit="0" vertical="center" wrapText="0"/>
    </xf>
    <xf borderId="55" fillId="0" fontId="4" numFmtId="0" xfId="0" applyBorder="1" applyFont="1"/>
    <xf borderId="56" fillId="2" fontId="6" numFmtId="0" xfId="0" applyAlignment="1" applyBorder="1" applyFont="1">
      <alignment horizontal="center" shrinkToFit="0" vertical="bottom" wrapText="0"/>
    </xf>
    <xf borderId="57" fillId="2" fontId="6" numFmtId="0" xfId="0" applyAlignment="1" applyBorder="1" applyFont="1">
      <alignment horizontal="right" shrinkToFit="0" vertical="bottom" wrapText="0"/>
    </xf>
    <xf borderId="58" fillId="2" fontId="6" numFmtId="0" xfId="0" applyAlignment="1" applyBorder="1" applyFont="1">
      <alignment horizontal="center" shrinkToFit="0" vertical="bottom" wrapText="0"/>
    </xf>
    <xf borderId="59" fillId="2" fontId="6" numFmtId="0" xfId="0" applyAlignment="1" applyBorder="1" applyFont="1">
      <alignment horizontal="center" shrinkToFit="0" vertical="center" wrapText="0"/>
    </xf>
    <xf borderId="60" fillId="0" fontId="4" numFmtId="0" xfId="0" applyBorder="1" applyFont="1"/>
    <xf borderId="61" fillId="0" fontId="9" numFmtId="49" xfId="0" applyAlignment="1" applyBorder="1" applyFont="1" applyNumberFormat="1">
      <alignment horizontal="center" shrinkToFit="0" vertical="center" wrapText="1"/>
    </xf>
    <xf borderId="31" fillId="3" fontId="10" numFmtId="1" xfId="0" applyAlignment="1" applyBorder="1" applyFont="1" applyNumberFormat="1">
      <alignment horizontal="center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25" fillId="0" fontId="9" numFmtId="1" xfId="0" applyAlignment="1" applyBorder="1" applyFont="1" applyNumberFormat="1">
      <alignment horizontal="center" shrinkToFit="0" vertical="center" wrapText="1"/>
    </xf>
    <xf borderId="62" fillId="0" fontId="9" numFmtId="1" xfId="0" applyAlignment="1" applyBorder="1" applyFont="1" applyNumberFormat="1">
      <alignment horizontal="center" shrinkToFit="0" vertical="center" wrapText="1"/>
    </xf>
    <xf borderId="28" fillId="0" fontId="9" numFmtId="4" xfId="0" applyAlignment="1" applyBorder="1" applyFont="1" applyNumberFormat="1">
      <alignment horizontal="center" shrinkToFit="0" vertical="center" wrapText="1"/>
    </xf>
    <xf borderId="62" fillId="0" fontId="9" numFmtId="4" xfId="0" applyAlignment="1" applyBorder="1" applyFont="1" applyNumberFormat="1">
      <alignment horizontal="center" shrinkToFit="0" vertical="center" wrapText="1"/>
    </xf>
    <xf borderId="63" fillId="0" fontId="10" numFmtId="4" xfId="0" applyAlignment="1" applyBorder="1" applyFont="1" applyNumberFormat="1">
      <alignment horizontal="center" shrinkToFit="0" vertical="center" wrapText="1"/>
    </xf>
    <xf borderId="64" fillId="0" fontId="4" numFmtId="0" xfId="0" applyBorder="1" applyFont="1"/>
    <xf borderId="27" fillId="0" fontId="9" numFmtId="4" xfId="0" applyAlignment="1" applyBorder="1" applyFont="1" applyNumberFormat="1">
      <alignment horizontal="center" shrinkToFit="0" vertical="center" wrapText="1"/>
    </xf>
    <xf borderId="65" fillId="0" fontId="4" numFmtId="0" xfId="0" applyBorder="1" applyFont="1"/>
    <xf borderId="56" fillId="4" fontId="9" numFmtId="49" xfId="0" applyAlignment="1" applyBorder="1" applyFont="1" applyNumberFormat="1">
      <alignment horizontal="center" shrinkToFit="0" vertical="center" wrapText="1"/>
    </xf>
    <xf borderId="31" fillId="4" fontId="9" numFmtId="1" xfId="0" applyAlignment="1" applyBorder="1" applyFont="1" applyNumberFormat="1">
      <alignment horizontal="left" shrinkToFit="0" vertical="center" wrapText="1"/>
    </xf>
    <xf borderId="14" fillId="4" fontId="9" numFmtId="1" xfId="0" applyAlignment="1" applyBorder="1" applyFont="1" applyNumberFormat="1">
      <alignment horizontal="center" shrinkToFit="0" vertical="center" wrapText="1"/>
    </xf>
    <xf borderId="15" fillId="4" fontId="9" numFmtId="1" xfId="0" applyAlignment="1" applyBorder="1" applyFont="1" applyNumberFormat="1">
      <alignment horizontal="center" shrinkToFit="0" vertical="center" wrapText="1"/>
    </xf>
    <xf borderId="13" fillId="4" fontId="9" numFmtId="4" xfId="0" applyAlignment="1" applyBorder="1" applyFont="1" applyNumberFormat="1">
      <alignment horizontal="center" shrinkToFit="0" vertical="center" wrapText="1"/>
    </xf>
    <xf borderId="54" fillId="6" fontId="10" numFmtId="4" xfId="0" applyAlignment="1" applyBorder="1" applyFont="1" applyNumberFormat="1">
      <alignment horizontal="center" shrinkToFit="0" vertical="center" wrapText="1"/>
    </xf>
    <xf borderId="54" fillId="4" fontId="9" numFmtId="4" xfId="0" applyAlignment="1" applyBorder="1" applyFont="1" applyNumberFormat="1">
      <alignment horizontal="center" shrinkToFit="0" vertical="center" wrapText="1"/>
    </xf>
    <xf borderId="56" fillId="3" fontId="9" numFmtId="49" xfId="0" applyAlignment="1" applyBorder="1" applyFont="1" applyNumberFormat="1">
      <alignment horizontal="center" shrinkToFit="0" vertical="center" wrapText="1"/>
    </xf>
    <xf borderId="31" fillId="3" fontId="9" numFmtId="1" xfId="0" applyAlignment="1" applyBorder="1" applyFont="1" applyNumberFormat="1">
      <alignment horizontal="left" shrinkToFit="0" vertical="center" wrapText="1"/>
    </xf>
    <xf borderId="35" fillId="0" fontId="9" numFmtId="0" xfId="0" applyAlignment="1" applyBorder="1" applyFont="1">
      <alignment horizontal="left" shrinkToFit="0" vertical="center" wrapText="1"/>
    </xf>
    <xf borderId="24" fillId="0" fontId="9" numFmtId="1" xfId="0" applyAlignment="1" applyBorder="1" applyFont="1" applyNumberFormat="1">
      <alignment horizontal="center" shrinkToFit="0" vertical="center" wrapText="1"/>
    </xf>
    <xf borderId="66" fillId="0" fontId="9" numFmtId="1" xfId="0" applyAlignment="1" applyBorder="1" applyFont="1" applyNumberFormat="1">
      <alignment horizontal="center" shrinkToFit="0" vertical="center" wrapText="1"/>
    </xf>
    <xf borderId="35" fillId="0" fontId="9" numFmtId="4" xfId="0" applyAlignment="1" applyBorder="1" applyFont="1" applyNumberFormat="1">
      <alignment horizontal="center" shrinkToFit="0" vertical="center" wrapText="1"/>
    </xf>
    <xf borderId="54" fillId="3" fontId="10" numFmtId="4" xfId="0" applyAlignment="1" applyBorder="1" applyFont="1" applyNumberFormat="1">
      <alignment horizontal="center" shrinkToFit="0" vertical="center" wrapText="1"/>
    </xf>
    <xf borderId="63" fillId="0" fontId="9" numFmtId="4" xfId="0" applyAlignment="1" applyBorder="1" applyFont="1" applyNumberFormat="1">
      <alignment horizontal="center" shrinkToFit="0" vertical="center" wrapText="1"/>
    </xf>
    <xf borderId="13" fillId="4" fontId="9" numFmtId="0" xfId="0" applyAlignment="1" applyBorder="1" applyFont="1">
      <alignment horizontal="left" shrinkToFit="0" vertical="center" wrapText="1"/>
    </xf>
    <xf borderId="31" fillId="4" fontId="10" numFmtId="1" xfId="0" applyAlignment="1" applyBorder="1" applyFont="1" applyNumberFormat="1">
      <alignment horizontal="center" shrinkToFit="0" vertical="center" wrapText="1"/>
    </xf>
    <xf borderId="14" fillId="3" fontId="9" numFmtId="1" xfId="0" applyAlignment="1" applyBorder="1" applyFont="1" applyNumberFormat="1">
      <alignment horizontal="center" shrinkToFit="0" vertical="center" wrapText="1"/>
    </xf>
    <xf borderId="15" fillId="3" fontId="9" numFmtId="1" xfId="0" applyAlignment="1" applyBorder="1" applyFont="1" applyNumberFormat="1">
      <alignment horizontal="center" shrinkToFit="0" vertical="center" wrapText="1"/>
    </xf>
    <xf borderId="67" fillId="6" fontId="10" numFmtId="4" xfId="0" applyAlignment="1" applyBorder="1" applyFont="1" applyNumberFormat="1">
      <alignment horizontal="center" shrinkToFit="0" vertical="center" wrapText="1"/>
    </xf>
    <xf borderId="68" fillId="0" fontId="4" numFmtId="0" xfId="0" applyBorder="1" applyFont="1"/>
    <xf borderId="67" fillId="4" fontId="9" numFmtId="4" xfId="0" applyAlignment="1" applyBorder="1" applyFont="1" applyNumberFormat="1">
      <alignment horizontal="center" shrinkToFit="0" vertical="center" wrapText="1"/>
    </xf>
    <xf borderId="69" fillId="0" fontId="6" numFmtId="0" xfId="0" applyAlignment="1" applyBorder="1" applyFont="1">
      <alignment shrinkToFit="0" vertical="bottom" wrapText="0"/>
    </xf>
    <xf borderId="69" fillId="0" fontId="7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167" xfId="0" applyAlignment="1" applyFont="1" applyNumberFormat="1">
      <alignment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0" fontId="6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14"/>
    <col customWidth="1" min="2" max="2" width="28.14"/>
    <col customWidth="1" min="3" max="3" width="38.71"/>
    <col customWidth="1" min="4" max="4" width="6.29"/>
    <col customWidth="1" min="5" max="5" width="11.14"/>
    <col customWidth="1" min="6" max="6" width="11.71"/>
    <col customWidth="1" min="7" max="7" width="10.43"/>
    <col customWidth="1" min="8" max="10" width="11.14"/>
    <col customWidth="1" min="11" max="11" width="10.57"/>
    <col customWidth="1" min="12" max="12" width="11.14"/>
    <col customWidth="1" min="13" max="13" width="9.29"/>
    <col customWidth="1" min="14" max="14" width="9.86"/>
    <col customWidth="1" min="15" max="16" width="12.71"/>
    <col customWidth="1" min="18" max="27" width="8.0"/>
  </cols>
  <sheetData>
    <row r="1" ht="35.25" customHeight="1">
      <c r="A1" s="1" t="s">
        <v>0</v>
      </c>
      <c r="B1" s="2"/>
      <c r="C1" s="3">
        <f>SUM(N98:N178)</f>
        <v>575616.71</v>
      </c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5"/>
      <c r="P1" s="6"/>
      <c r="Q1" s="7"/>
      <c r="R1" s="7"/>
      <c r="S1" s="7"/>
      <c r="T1" s="7"/>
    </row>
    <row r="2" ht="15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ht="12.75" customHeight="1">
      <c r="A3" s="11"/>
      <c r="B3" s="12"/>
      <c r="C3" s="13"/>
      <c r="D3" s="14"/>
      <c r="E3" s="15"/>
      <c r="F3" s="13"/>
      <c r="G3" s="16"/>
      <c r="H3" s="13"/>
      <c r="I3" s="13"/>
      <c r="J3" s="13"/>
      <c r="K3" s="16"/>
      <c r="L3" s="17"/>
      <c r="M3" s="17"/>
      <c r="N3" s="17" t="s">
        <v>1</v>
      </c>
      <c r="O3" s="17" t="s">
        <v>2</v>
      </c>
      <c r="P3" s="10"/>
    </row>
    <row r="4" ht="38.25" customHeight="1">
      <c r="A4" s="18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4" t="s">
        <v>13</v>
      </c>
      <c r="L4" s="25" t="s">
        <v>14</v>
      </c>
      <c r="M4" s="25" t="s">
        <v>15</v>
      </c>
      <c r="N4" s="25" t="s">
        <v>16</v>
      </c>
      <c r="O4" s="25" t="s">
        <v>16</v>
      </c>
      <c r="P4" s="10"/>
    </row>
    <row r="5" ht="12.75" customHeight="1">
      <c r="A5" s="26"/>
      <c r="B5" s="19"/>
      <c r="C5" s="20"/>
      <c r="D5" s="21"/>
      <c r="E5" s="27"/>
      <c r="F5" s="20"/>
      <c r="G5" s="20"/>
      <c r="H5" s="20"/>
      <c r="I5" s="20"/>
      <c r="J5" s="20"/>
      <c r="K5" s="20"/>
      <c r="L5" s="25" t="s">
        <v>17</v>
      </c>
      <c r="M5" s="25" t="s">
        <v>18</v>
      </c>
      <c r="N5" s="25" t="s">
        <v>19</v>
      </c>
      <c r="O5" s="25" t="s">
        <v>20</v>
      </c>
      <c r="P5" s="10"/>
    </row>
    <row r="6" ht="13.5" customHeight="1">
      <c r="A6" s="28"/>
      <c r="B6" s="29"/>
      <c r="C6" s="30"/>
      <c r="D6" s="31"/>
      <c r="E6" s="32"/>
      <c r="F6" s="30"/>
      <c r="G6" s="30"/>
      <c r="H6" s="30"/>
      <c r="I6" s="30"/>
      <c r="J6" s="30"/>
      <c r="K6" s="30"/>
      <c r="L6" s="33"/>
      <c r="M6" s="33"/>
      <c r="N6" s="33" t="s">
        <v>21</v>
      </c>
      <c r="O6" s="33" t="s">
        <v>21</v>
      </c>
      <c r="P6" s="10"/>
      <c r="Q6" s="34"/>
    </row>
    <row r="7">
      <c r="A7" s="35"/>
      <c r="B7" s="36" t="s">
        <v>22</v>
      </c>
      <c r="C7" s="37" t="s">
        <v>23</v>
      </c>
      <c r="D7" s="38"/>
      <c r="E7" s="39"/>
      <c r="F7" s="40"/>
      <c r="G7" s="41"/>
      <c r="H7" s="40"/>
      <c r="I7" s="40"/>
      <c r="J7" s="40"/>
      <c r="K7" s="42"/>
      <c r="L7" s="43" t="str">
        <f>IF(SUM(F7:H7)&gt;0,ROUND(AVERAGE(F7:H7),2),"")</f>
        <v/>
      </c>
      <c r="M7" s="43" t="str">
        <f>IF(COUNTA(F7:H7)=1,L7,(IF(SUM(F7:H7)&gt;0,ROUND(STDEV(F7:H7),2),"")))</f>
        <v/>
      </c>
      <c r="N7" s="44" t="str">
        <f t="shared" ref="N7:N18" si="1">IF(SUM(L7:M7)&gt;0,L7-M7,"")</f>
        <v/>
      </c>
      <c r="O7" s="44" t="str">
        <f t="shared" ref="O7:O18" si="2">IF(SUM(L7:M7)&gt;0,SUM(L7:M7),"")</f>
        <v/>
      </c>
      <c r="P7" s="34"/>
      <c r="Q7" s="45"/>
      <c r="R7" s="34"/>
    </row>
    <row r="8">
      <c r="A8" s="46" t="s">
        <v>24</v>
      </c>
      <c r="B8" s="47" t="s">
        <v>25</v>
      </c>
      <c r="C8" s="48" t="s">
        <v>26</v>
      </c>
      <c r="D8" s="49">
        <v>1.0</v>
      </c>
      <c r="E8" s="50" t="s">
        <v>27</v>
      </c>
      <c r="F8" s="51">
        <v>7000.0</v>
      </c>
      <c r="G8" s="51">
        <v>17900.0</v>
      </c>
      <c r="H8" s="51">
        <v>9000.0</v>
      </c>
      <c r="I8" s="51">
        <v>18850.0</v>
      </c>
      <c r="J8" s="51">
        <v>26720.0</v>
      </c>
      <c r="K8" s="52"/>
      <c r="L8" s="53">
        <f t="shared" ref="L8:L18" si="3">IF(SUM(F8:K8)&gt;0,ROUND(AVERAGE(F8:K8),2),"")</f>
        <v>15894</v>
      </c>
      <c r="M8" s="53">
        <f t="shared" ref="M8:M88" si="4">IF(COUNTA(F8:K8)=1,L8,(IF(SUM(F8:K8)&gt;0,ROUND(STDEV(F8:K8),2),"")))</f>
        <v>8009.29</v>
      </c>
      <c r="N8" s="54">
        <f t="shared" si="1"/>
        <v>7884.71</v>
      </c>
      <c r="O8" s="54">
        <f t="shared" si="2"/>
        <v>23903.29</v>
      </c>
      <c r="P8" s="34"/>
      <c r="Q8" s="45"/>
      <c r="R8" s="34"/>
    </row>
    <row r="9">
      <c r="A9" s="55" t="s">
        <v>28</v>
      </c>
      <c r="B9" s="56" t="s">
        <v>29</v>
      </c>
      <c r="C9" s="57" t="s">
        <v>30</v>
      </c>
      <c r="D9" s="58">
        <v>1.0</v>
      </c>
      <c r="E9" s="59" t="s">
        <v>27</v>
      </c>
      <c r="F9" s="60">
        <v>9000.0</v>
      </c>
      <c r="G9" s="60">
        <v>23730.0</v>
      </c>
      <c r="H9" s="60">
        <v>11000.0</v>
      </c>
      <c r="I9" s="60">
        <v>29380.0</v>
      </c>
      <c r="J9" s="60">
        <v>42580.0</v>
      </c>
      <c r="K9" s="61"/>
      <c r="L9" s="62">
        <f t="shared" si="3"/>
        <v>23138</v>
      </c>
      <c r="M9" s="62">
        <f t="shared" si="4"/>
        <v>13824.96</v>
      </c>
      <c r="N9" s="63">
        <f t="shared" si="1"/>
        <v>9313.04</v>
      </c>
      <c r="O9" s="63">
        <f t="shared" si="2"/>
        <v>36962.96</v>
      </c>
      <c r="P9" s="34"/>
      <c r="Q9" s="45"/>
      <c r="R9" s="34"/>
    </row>
    <row r="10">
      <c r="A10" s="46" t="s">
        <v>31</v>
      </c>
      <c r="B10" s="47" t="s">
        <v>32</v>
      </c>
      <c r="C10" s="48" t="s">
        <v>33</v>
      </c>
      <c r="D10" s="49">
        <v>1.0</v>
      </c>
      <c r="E10" s="50" t="s">
        <v>27</v>
      </c>
      <c r="F10" s="51">
        <v>5000.0</v>
      </c>
      <c r="G10" s="51">
        <v>9350.0</v>
      </c>
      <c r="H10" s="51">
        <v>7000.0</v>
      </c>
      <c r="I10" s="51">
        <v>17225.0</v>
      </c>
      <c r="J10" s="51">
        <v>14978.0</v>
      </c>
      <c r="K10" s="64">
        <v>8928.0</v>
      </c>
      <c r="L10" s="53">
        <f t="shared" si="3"/>
        <v>10413.5</v>
      </c>
      <c r="M10" s="53">
        <f t="shared" si="4"/>
        <v>4722.86</v>
      </c>
      <c r="N10" s="54">
        <f t="shared" si="1"/>
        <v>5690.64</v>
      </c>
      <c r="O10" s="54">
        <f t="shared" si="2"/>
        <v>15136.36</v>
      </c>
      <c r="P10" s="34"/>
      <c r="Q10" s="45"/>
      <c r="R10" s="34"/>
    </row>
    <row r="11">
      <c r="A11" s="55" t="s">
        <v>34</v>
      </c>
      <c r="B11" s="56" t="s">
        <v>35</v>
      </c>
      <c r="C11" s="57" t="s">
        <v>36</v>
      </c>
      <c r="D11" s="58">
        <v>1.0</v>
      </c>
      <c r="E11" s="59" t="s">
        <v>27</v>
      </c>
      <c r="F11" s="60">
        <v>9000.0</v>
      </c>
      <c r="G11" s="60">
        <v>25300.0</v>
      </c>
      <c r="H11" s="60">
        <v>11000.0</v>
      </c>
      <c r="I11" s="60">
        <v>29380.0</v>
      </c>
      <c r="J11" s="60">
        <v>47150.0</v>
      </c>
      <c r="K11" s="61"/>
      <c r="L11" s="62">
        <f t="shared" si="3"/>
        <v>24366</v>
      </c>
      <c r="M11" s="62">
        <f t="shared" si="4"/>
        <v>15491.02</v>
      </c>
      <c r="N11" s="63">
        <f t="shared" si="1"/>
        <v>8874.98</v>
      </c>
      <c r="O11" s="63">
        <f t="shared" si="2"/>
        <v>39857.02</v>
      </c>
      <c r="P11" s="34"/>
      <c r="Q11" s="45"/>
      <c r="R11" s="34"/>
    </row>
    <row r="12">
      <c r="A12" s="46" t="s">
        <v>37</v>
      </c>
      <c r="B12" s="47" t="s">
        <v>38</v>
      </c>
      <c r="C12" s="48" t="s">
        <v>39</v>
      </c>
      <c r="D12" s="49">
        <v>1.0</v>
      </c>
      <c r="E12" s="50" t="s">
        <v>27</v>
      </c>
      <c r="F12" s="51">
        <v>5000.0</v>
      </c>
      <c r="G12" s="51">
        <v>9350.0</v>
      </c>
      <c r="H12" s="51">
        <v>7000.0</v>
      </c>
      <c r="I12" s="51">
        <v>17225.0</v>
      </c>
      <c r="J12" s="51">
        <v>23740.0</v>
      </c>
      <c r="K12" s="64">
        <v>14600.0</v>
      </c>
      <c r="L12" s="53">
        <f t="shared" si="3"/>
        <v>12819.17</v>
      </c>
      <c r="M12" s="53">
        <f t="shared" si="4"/>
        <v>7055.27</v>
      </c>
      <c r="N12" s="54">
        <f t="shared" si="1"/>
        <v>5763.9</v>
      </c>
      <c r="O12" s="54">
        <f t="shared" si="2"/>
        <v>19874.44</v>
      </c>
      <c r="P12" s="34"/>
      <c r="Q12" s="45"/>
      <c r="R12" s="34"/>
    </row>
    <row r="13">
      <c r="A13" s="55" t="s">
        <v>40</v>
      </c>
      <c r="B13" s="56" t="s">
        <v>41</v>
      </c>
      <c r="C13" s="57" t="s">
        <v>33</v>
      </c>
      <c r="D13" s="58">
        <v>1.0</v>
      </c>
      <c r="E13" s="59" t="s">
        <v>27</v>
      </c>
      <c r="F13" s="60">
        <v>5000.0</v>
      </c>
      <c r="G13" s="60">
        <v>9350.0</v>
      </c>
      <c r="H13" s="60">
        <v>7000.0</v>
      </c>
      <c r="I13" s="60">
        <v>17225.0</v>
      </c>
      <c r="J13" s="60">
        <v>17244.0</v>
      </c>
      <c r="K13" s="65">
        <v>8928.0</v>
      </c>
      <c r="L13" s="62">
        <f t="shared" si="3"/>
        <v>10791.17</v>
      </c>
      <c r="M13" s="62">
        <f t="shared" si="4"/>
        <v>5224.79</v>
      </c>
      <c r="N13" s="63">
        <f t="shared" si="1"/>
        <v>5566.38</v>
      </c>
      <c r="O13" s="63">
        <f t="shared" si="2"/>
        <v>16015.96</v>
      </c>
      <c r="P13" s="34"/>
      <c r="Q13" s="45"/>
      <c r="R13" s="34"/>
    </row>
    <row r="14">
      <c r="A14" s="46" t="s">
        <v>42</v>
      </c>
      <c r="B14" s="47" t="s">
        <v>43</v>
      </c>
      <c r="C14" s="48" t="s">
        <v>39</v>
      </c>
      <c r="D14" s="49">
        <v>1.0</v>
      </c>
      <c r="E14" s="50" t="s">
        <v>27</v>
      </c>
      <c r="F14" s="51">
        <v>5000.0</v>
      </c>
      <c r="G14" s="51">
        <v>9350.0</v>
      </c>
      <c r="H14" s="51">
        <v>7000.0</v>
      </c>
      <c r="I14" s="51">
        <v>17225.0</v>
      </c>
      <c r="J14" s="51">
        <v>21580.0</v>
      </c>
      <c r="K14" s="64">
        <v>14600.0</v>
      </c>
      <c r="L14" s="53">
        <f t="shared" si="3"/>
        <v>12459.17</v>
      </c>
      <c r="M14" s="53">
        <f t="shared" si="4"/>
        <v>6412.4</v>
      </c>
      <c r="N14" s="54">
        <f t="shared" si="1"/>
        <v>6046.77</v>
      </c>
      <c r="O14" s="54">
        <f t="shared" si="2"/>
        <v>18871.57</v>
      </c>
      <c r="P14" s="34"/>
      <c r="Q14" s="45"/>
      <c r="R14" s="34"/>
    </row>
    <row r="15">
      <c r="A15" s="55" t="s">
        <v>44</v>
      </c>
      <c r="B15" s="56" t="s">
        <v>45</v>
      </c>
      <c r="C15" s="57" t="s">
        <v>46</v>
      </c>
      <c r="D15" s="58">
        <v>1.0</v>
      </c>
      <c r="E15" s="59" t="s">
        <v>27</v>
      </c>
      <c r="F15" s="60">
        <v>5000.0</v>
      </c>
      <c r="G15" s="60">
        <v>8740.0</v>
      </c>
      <c r="H15" s="60">
        <v>7000.0</v>
      </c>
      <c r="I15" s="60">
        <v>17225.0</v>
      </c>
      <c r="J15" s="60">
        <v>13682.0</v>
      </c>
      <c r="K15" s="65">
        <v>7400.0</v>
      </c>
      <c r="L15" s="62">
        <f t="shared" si="3"/>
        <v>9841.17</v>
      </c>
      <c r="M15" s="62">
        <f t="shared" si="4"/>
        <v>4646.59</v>
      </c>
      <c r="N15" s="63">
        <f t="shared" si="1"/>
        <v>5194.58</v>
      </c>
      <c r="O15" s="63">
        <f t="shared" si="2"/>
        <v>14487.76</v>
      </c>
      <c r="P15" s="34"/>
      <c r="Q15" s="45"/>
      <c r="R15" s="34"/>
    </row>
    <row r="16">
      <c r="A16" s="46" t="s">
        <v>47</v>
      </c>
      <c r="B16" s="47" t="s">
        <v>48</v>
      </c>
      <c r="C16" s="48" t="s">
        <v>39</v>
      </c>
      <c r="D16" s="49">
        <v>1.0</v>
      </c>
      <c r="E16" s="50" t="s">
        <v>27</v>
      </c>
      <c r="F16" s="51">
        <v>5000.0</v>
      </c>
      <c r="G16" s="51">
        <v>9350.0</v>
      </c>
      <c r="H16" s="51">
        <v>7000.0</v>
      </c>
      <c r="I16" s="51">
        <v>17225.0</v>
      </c>
      <c r="J16" s="51">
        <v>23220.0</v>
      </c>
      <c r="K16" s="64">
        <v>14600.0</v>
      </c>
      <c r="L16" s="53">
        <f t="shared" si="3"/>
        <v>12732.5</v>
      </c>
      <c r="M16" s="53">
        <f t="shared" si="4"/>
        <v>6895.68</v>
      </c>
      <c r="N16" s="54">
        <f t="shared" si="1"/>
        <v>5836.82</v>
      </c>
      <c r="O16" s="54">
        <f t="shared" si="2"/>
        <v>19628.18</v>
      </c>
      <c r="P16" s="34"/>
      <c r="Q16" s="45"/>
      <c r="R16" s="34"/>
    </row>
    <row r="17">
      <c r="A17" s="55" t="s">
        <v>49</v>
      </c>
      <c r="B17" s="56" t="s">
        <v>50</v>
      </c>
      <c r="C17" s="57" t="s">
        <v>51</v>
      </c>
      <c r="D17" s="58">
        <v>1.0</v>
      </c>
      <c r="E17" s="59" t="s">
        <v>27</v>
      </c>
      <c r="F17" s="60">
        <v>5000.0</v>
      </c>
      <c r="G17" s="66">
        <v>11720.0</v>
      </c>
      <c r="H17" s="60">
        <v>7000.0</v>
      </c>
      <c r="I17" s="60">
        <v>18850.0</v>
      </c>
      <c r="J17" s="60">
        <v>16524.0</v>
      </c>
      <c r="K17" s="65">
        <v>5980.0</v>
      </c>
      <c r="L17" s="62">
        <f t="shared" si="3"/>
        <v>10845.67</v>
      </c>
      <c r="M17" s="62">
        <f t="shared" si="4"/>
        <v>5826.03</v>
      </c>
      <c r="N17" s="63">
        <f t="shared" si="1"/>
        <v>5019.64</v>
      </c>
      <c r="O17" s="63">
        <f t="shared" si="2"/>
        <v>16671.7</v>
      </c>
      <c r="P17" s="34"/>
      <c r="Q17" s="45"/>
      <c r="R17" s="34"/>
    </row>
    <row r="18">
      <c r="A18" s="46" t="s">
        <v>52</v>
      </c>
      <c r="B18" s="47" t="s">
        <v>53</v>
      </c>
      <c r="C18" s="48" t="s">
        <v>54</v>
      </c>
      <c r="D18" s="49">
        <v>1.0</v>
      </c>
      <c r="E18" s="50" t="s">
        <v>27</v>
      </c>
      <c r="F18" s="51">
        <v>5000.0</v>
      </c>
      <c r="G18" s="51">
        <v>11720.0</v>
      </c>
      <c r="H18" s="51">
        <v>7000.0</v>
      </c>
      <c r="I18" s="51">
        <v>18850.0</v>
      </c>
      <c r="J18" s="51">
        <v>18282.0</v>
      </c>
      <c r="K18" s="64">
        <v>12443.0</v>
      </c>
      <c r="L18" s="53">
        <f t="shared" si="3"/>
        <v>12215.83</v>
      </c>
      <c r="M18" s="53">
        <f t="shared" si="4"/>
        <v>5663.59</v>
      </c>
      <c r="N18" s="54">
        <f t="shared" si="1"/>
        <v>6552.24</v>
      </c>
      <c r="O18" s="54">
        <f t="shared" si="2"/>
        <v>17879.42</v>
      </c>
      <c r="P18" s="34"/>
      <c r="Q18" s="45"/>
      <c r="R18" s="34"/>
    </row>
    <row r="19">
      <c r="A19" s="55"/>
      <c r="B19" s="36" t="s">
        <v>55</v>
      </c>
      <c r="C19" s="67"/>
      <c r="D19" s="58"/>
      <c r="E19" s="59"/>
      <c r="F19" s="68"/>
      <c r="G19" s="68"/>
      <c r="H19" s="68"/>
      <c r="I19" s="68"/>
      <c r="J19" s="68"/>
      <c r="K19" s="61"/>
      <c r="L19" s="69"/>
      <c r="M19" s="62" t="str">
        <f t="shared" si="4"/>
        <v/>
      </c>
      <c r="N19" s="63"/>
      <c r="O19" s="63"/>
      <c r="P19" s="34"/>
      <c r="Q19" s="45"/>
      <c r="R19" s="34"/>
    </row>
    <row r="20">
      <c r="A20" s="70" t="s">
        <v>56</v>
      </c>
      <c r="B20" s="47" t="s">
        <v>57</v>
      </c>
      <c r="C20" s="71" t="s">
        <v>33</v>
      </c>
      <c r="D20" s="72">
        <v>1.0</v>
      </c>
      <c r="E20" s="73" t="s">
        <v>27</v>
      </c>
      <c r="F20" s="51">
        <v>5000.0</v>
      </c>
      <c r="G20" s="51">
        <v>9350.0</v>
      </c>
      <c r="H20" s="51">
        <v>7000.0</v>
      </c>
      <c r="I20" s="51">
        <v>17225.0</v>
      </c>
      <c r="J20" s="51">
        <v>16300.0</v>
      </c>
      <c r="K20" s="74">
        <v>8928.0</v>
      </c>
      <c r="L20" s="53">
        <f t="shared" ref="L20:L21" si="5">IF(SUM(F20:K20)&gt;0,ROUND(AVERAGE(F20:K20),2),"")</f>
        <v>10633.83</v>
      </c>
      <c r="M20" s="53">
        <f t="shared" si="4"/>
        <v>5001.04</v>
      </c>
      <c r="N20" s="54">
        <f t="shared" ref="N20:N21" si="6">IF(SUM(L20:M20)&gt;0,L20-M20,"")</f>
        <v>5632.79</v>
      </c>
      <c r="O20" s="54">
        <f t="shared" ref="O20:O21" si="7">IF(SUM(L20:M20)&gt;0,SUM(L20:M20),"")</f>
        <v>15634.87</v>
      </c>
      <c r="P20" s="34"/>
      <c r="Q20" s="45"/>
      <c r="R20" s="34"/>
    </row>
    <row r="21">
      <c r="A21" s="75" t="s">
        <v>58</v>
      </c>
      <c r="B21" s="56" t="s">
        <v>59</v>
      </c>
      <c r="C21" s="76" t="s">
        <v>33</v>
      </c>
      <c r="D21" s="58">
        <v>1.0</v>
      </c>
      <c r="E21" s="39" t="s">
        <v>27</v>
      </c>
      <c r="F21" s="60">
        <v>5000.0</v>
      </c>
      <c r="G21" s="60">
        <v>9350.0</v>
      </c>
      <c r="H21" s="77">
        <v>7000.0</v>
      </c>
      <c r="I21" s="77">
        <v>17225.0</v>
      </c>
      <c r="J21" s="77">
        <v>15876.0</v>
      </c>
      <c r="K21" s="78">
        <v>8928.0</v>
      </c>
      <c r="L21" s="62">
        <f t="shared" si="5"/>
        <v>10563.17</v>
      </c>
      <c r="M21" s="62">
        <f t="shared" si="4"/>
        <v>4907.07</v>
      </c>
      <c r="N21" s="44">
        <f t="shared" si="6"/>
        <v>5656.1</v>
      </c>
      <c r="O21" s="44">
        <f t="shared" si="7"/>
        <v>15470.24</v>
      </c>
      <c r="P21" s="34"/>
      <c r="Q21" s="45"/>
      <c r="R21" s="34"/>
    </row>
    <row r="22">
      <c r="A22" s="79"/>
      <c r="B22" s="80" t="s">
        <v>60</v>
      </c>
      <c r="C22" s="71"/>
      <c r="D22" s="49"/>
      <c r="E22" s="50"/>
      <c r="F22" s="81"/>
      <c r="G22" s="81"/>
      <c r="H22" s="81"/>
      <c r="I22" s="81"/>
      <c r="J22" s="81"/>
      <c r="K22" s="52"/>
      <c r="L22" s="53"/>
      <c r="M22" s="53" t="str">
        <f t="shared" si="4"/>
        <v/>
      </c>
      <c r="N22" s="54"/>
      <c r="O22" s="54"/>
      <c r="P22" s="34"/>
      <c r="Q22" s="45"/>
      <c r="R22" s="34"/>
    </row>
    <row r="23">
      <c r="A23" s="75" t="s">
        <v>61</v>
      </c>
      <c r="B23" s="56" t="s">
        <v>62</v>
      </c>
      <c r="C23" s="67" t="s">
        <v>63</v>
      </c>
      <c r="D23" s="58">
        <v>1.0</v>
      </c>
      <c r="E23" s="59" t="s">
        <v>27</v>
      </c>
      <c r="F23" s="60">
        <v>5000.0</v>
      </c>
      <c r="G23" s="66">
        <v>11720.0</v>
      </c>
      <c r="H23" s="60">
        <v>7000.0</v>
      </c>
      <c r="I23" s="60">
        <v>18850.0</v>
      </c>
      <c r="J23" s="60">
        <v>25950.0</v>
      </c>
      <c r="K23" s="65">
        <v>23172.0</v>
      </c>
      <c r="L23" s="62">
        <f t="shared" ref="L23:L24" si="8">IF(SUM(F23:K23)&gt;0,ROUND(AVERAGE(F23:K23),2),"")</f>
        <v>15282</v>
      </c>
      <c r="M23" s="62">
        <f t="shared" si="4"/>
        <v>8669.35</v>
      </c>
      <c r="N23" s="63">
        <f t="shared" ref="N23:N24" si="9">IF(SUM(L23:M23)&gt;0,L23-M23,"")</f>
        <v>6612.65</v>
      </c>
      <c r="O23" s="63">
        <f t="shared" ref="O23:O24" si="10">IF(SUM(L23:M23)&gt;0,SUM(L23:M23),"")</f>
        <v>23951.35</v>
      </c>
      <c r="P23" s="34"/>
      <c r="Q23" s="45"/>
      <c r="R23" s="34"/>
    </row>
    <row r="24">
      <c r="A24" s="82" t="s">
        <v>64</v>
      </c>
      <c r="B24" s="47" t="s">
        <v>65</v>
      </c>
      <c r="C24" s="71" t="s">
        <v>66</v>
      </c>
      <c r="D24" s="49">
        <v>1.0</v>
      </c>
      <c r="E24" s="50" t="s">
        <v>27</v>
      </c>
      <c r="F24" s="51">
        <v>5000.0</v>
      </c>
      <c r="G24" s="51">
        <v>9350.0</v>
      </c>
      <c r="H24" s="51">
        <v>7000.0</v>
      </c>
      <c r="I24" s="51">
        <v>17290.0</v>
      </c>
      <c r="J24" s="51">
        <v>16116.0</v>
      </c>
      <c r="K24" s="64">
        <v>5980.0</v>
      </c>
      <c r="L24" s="53">
        <f t="shared" si="8"/>
        <v>10122.67</v>
      </c>
      <c r="M24" s="53">
        <f t="shared" si="4"/>
        <v>5311.16</v>
      </c>
      <c r="N24" s="54">
        <f t="shared" si="9"/>
        <v>4811.51</v>
      </c>
      <c r="O24" s="54">
        <f t="shared" si="10"/>
        <v>15433.83</v>
      </c>
      <c r="P24" s="34"/>
      <c r="Q24" s="45"/>
      <c r="R24" s="34"/>
    </row>
    <row r="25">
      <c r="A25" s="55"/>
      <c r="B25" s="36" t="s">
        <v>67</v>
      </c>
      <c r="C25" s="67"/>
      <c r="D25" s="58"/>
      <c r="E25" s="59"/>
      <c r="F25" s="68"/>
      <c r="G25" s="68"/>
      <c r="H25" s="68"/>
      <c r="I25" s="68"/>
      <c r="J25" s="68"/>
      <c r="K25" s="61"/>
      <c r="L25" s="69"/>
      <c r="M25" s="62" t="str">
        <f t="shared" si="4"/>
        <v/>
      </c>
      <c r="N25" s="63"/>
      <c r="O25" s="63"/>
      <c r="P25" s="34"/>
      <c r="Q25" s="45"/>
      <c r="R25" s="34"/>
    </row>
    <row r="26">
      <c r="A26" s="70" t="s">
        <v>68</v>
      </c>
      <c r="B26" s="47" t="s">
        <v>69</v>
      </c>
      <c r="C26" s="71" t="s">
        <v>54</v>
      </c>
      <c r="D26" s="49">
        <v>1.0</v>
      </c>
      <c r="E26" s="50" t="s">
        <v>27</v>
      </c>
      <c r="F26" s="51">
        <v>5000.0</v>
      </c>
      <c r="G26" s="51">
        <v>11200.0</v>
      </c>
      <c r="H26" s="51">
        <v>7000.0</v>
      </c>
      <c r="I26" s="51">
        <v>12545.0</v>
      </c>
      <c r="J26" s="51">
        <v>17726.0</v>
      </c>
      <c r="K26" s="64">
        <v>12443.0</v>
      </c>
      <c r="L26" s="53">
        <f t="shared" ref="L26:L32" si="11">IF(SUM(F26:K26)&gt;0,ROUND(AVERAGE(F26:K26),2),"")</f>
        <v>10985.67</v>
      </c>
      <c r="M26" s="53">
        <f t="shared" si="4"/>
        <v>4511.03</v>
      </c>
      <c r="N26" s="54">
        <f t="shared" ref="N26:N32" si="12">IF(SUM(L26:M26)&gt;0,L26-M26,"")</f>
        <v>6474.64</v>
      </c>
      <c r="O26" s="54">
        <f t="shared" ref="O26:O32" si="13">IF(SUM(L26:M26)&gt;0,SUM(L26:M26),"")</f>
        <v>15496.7</v>
      </c>
      <c r="P26" s="34"/>
      <c r="Q26" s="45"/>
      <c r="R26" s="34"/>
    </row>
    <row r="27">
      <c r="A27" s="75" t="s">
        <v>70</v>
      </c>
      <c r="B27" s="56" t="s">
        <v>71</v>
      </c>
      <c r="C27" s="67" t="s">
        <v>72</v>
      </c>
      <c r="D27" s="58">
        <v>1.0</v>
      </c>
      <c r="E27" s="59" t="s">
        <v>27</v>
      </c>
      <c r="F27" s="60">
        <v>5000.0</v>
      </c>
      <c r="G27" s="66">
        <v>11720.0</v>
      </c>
      <c r="H27" s="60">
        <v>7000.0</v>
      </c>
      <c r="I27" s="60">
        <v>12545.0</v>
      </c>
      <c r="J27" s="60">
        <v>17944.0</v>
      </c>
      <c r="K27" s="65">
        <v>8928.0</v>
      </c>
      <c r="L27" s="62">
        <f t="shared" si="11"/>
        <v>10522.83</v>
      </c>
      <c r="M27" s="62">
        <f t="shared" si="4"/>
        <v>4605.47</v>
      </c>
      <c r="N27" s="63">
        <f t="shared" si="12"/>
        <v>5917.36</v>
      </c>
      <c r="O27" s="63">
        <f t="shared" si="13"/>
        <v>15128.3</v>
      </c>
      <c r="P27" s="34"/>
      <c r="Q27" s="45"/>
      <c r="R27" s="34"/>
    </row>
    <row r="28">
      <c r="A28" s="70" t="s">
        <v>73</v>
      </c>
      <c r="B28" s="47" t="s">
        <v>74</v>
      </c>
      <c r="C28" s="71" t="s">
        <v>66</v>
      </c>
      <c r="D28" s="49">
        <v>1.0</v>
      </c>
      <c r="E28" s="50" t="s">
        <v>27</v>
      </c>
      <c r="F28" s="51">
        <v>5000.0</v>
      </c>
      <c r="G28" s="51">
        <v>9350.0</v>
      </c>
      <c r="H28" s="51">
        <v>7000.0</v>
      </c>
      <c r="I28" s="51">
        <v>11050.0</v>
      </c>
      <c r="J28" s="51">
        <v>15072.0</v>
      </c>
      <c r="K28" s="64">
        <v>5980.0</v>
      </c>
      <c r="L28" s="53">
        <f t="shared" si="11"/>
        <v>8908.67</v>
      </c>
      <c r="M28" s="53">
        <f t="shared" si="4"/>
        <v>3748.72</v>
      </c>
      <c r="N28" s="54">
        <f t="shared" si="12"/>
        <v>5159.95</v>
      </c>
      <c r="O28" s="54">
        <f t="shared" si="13"/>
        <v>12657.39</v>
      </c>
      <c r="P28" s="34"/>
      <c r="Q28" s="45"/>
      <c r="R28" s="34"/>
    </row>
    <row r="29">
      <c r="A29" s="75" t="s">
        <v>75</v>
      </c>
      <c r="B29" s="56" t="s">
        <v>76</v>
      </c>
      <c r="C29" s="67" t="s">
        <v>72</v>
      </c>
      <c r="D29" s="58">
        <v>1.0</v>
      </c>
      <c r="E29" s="59" t="s">
        <v>27</v>
      </c>
      <c r="F29" s="60">
        <v>5000.0</v>
      </c>
      <c r="G29" s="60">
        <v>17900.0</v>
      </c>
      <c r="H29" s="60">
        <v>9000.0</v>
      </c>
      <c r="I29" s="60">
        <v>12545.0</v>
      </c>
      <c r="J29" s="60">
        <v>17788.0</v>
      </c>
      <c r="K29" s="65">
        <v>8928.0</v>
      </c>
      <c r="L29" s="62">
        <f t="shared" si="11"/>
        <v>11860.17</v>
      </c>
      <c r="M29" s="62">
        <f t="shared" si="4"/>
        <v>5213.98</v>
      </c>
      <c r="N29" s="63">
        <f t="shared" si="12"/>
        <v>6646.19</v>
      </c>
      <c r="O29" s="63">
        <f t="shared" si="13"/>
        <v>17074.15</v>
      </c>
      <c r="P29" s="34"/>
      <c r="Q29" s="45"/>
      <c r="R29" s="34"/>
    </row>
    <row r="30">
      <c r="A30" s="70" t="s">
        <v>77</v>
      </c>
      <c r="B30" s="47" t="s">
        <v>78</v>
      </c>
      <c r="C30" s="71" t="s">
        <v>79</v>
      </c>
      <c r="D30" s="49">
        <v>1.0</v>
      </c>
      <c r="E30" s="50" t="s">
        <v>27</v>
      </c>
      <c r="F30" s="51">
        <v>5000.0</v>
      </c>
      <c r="G30" s="51">
        <v>11720.0</v>
      </c>
      <c r="H30" s="51">
        <v>7000.0</v>
      </c>
      <c r="I30" s="51">
        <v>15405.0</v>
      </c>
      <c r="J30" s="51">
        <v>25480.0</v>
      </c>
      <c r="K30" s="52"/>
      <c r="L30" s="53">
        <f t="shared" si="11"/>
        <v>12921</v>
      </c>
      <c r="M30" s="53">
        <f t="shared" si="4"/>
        <v>8110.82</v>
      </c>
      <c r="N30" s="54">
        <f t="shared" si="12"/>
        <v>4810.18</v>
      </c>
      <c r="O30" s="54">
        <f t="shared" si="13"/>
        <v>21031.82</v>
      </c>
      <c r="P30" s="34"/>
      <c r="Q30" s="45"/>
      <c r="R30" s="34"/>
    </row>
    <row r="31">
      <c r="A31" s="75" t="s">
        <v>80</v>
      </c>
      <c r="B31" s="56" t="s">
        <v>81</v>
      </c>
      <c r="C31" s="67" t="s">
        <v>72</v>
      </c>
      <c r="D31" s="58">
        <v>1.0</v>
      </c>
      <c r="E31" s="59" t="s">
        <v>27</v>
      </c>
      <c r="F31" s="60">
        <v>5000.0</v>
      </c>
      <c r="G31" s="66">
        <v>11720.0</v>
      </c>
      <c r="H31" s="60">
        <v>7000.0</v>
      </c>
      <c r="I31" s="60">
        <v>12545.0</v>
      </c>
      <c r="J31" s="60">
        <v>18000.0</v>
      </c>
      <c r="K31" s="65">
        <v>8928.0</v>
      </c>
      <c r="L31" s="62">
        <f t="shared" si="11"/>
        <v>10532.17</v>
      </c>
      <c r="M31" s="62">
        <f t="shared" si="4"/>
        <v>4623.54</v>
      </c>
      <c r="N31" s="63">
        <f t="shared" si="12"/>
        <v>5908.63</v>
      </c>
      <c r="O31" s="63">
        <f t="shared" si="13"/>
        <v>15155.71</v>
      </c>
      <c r="P31" s="34"/>
      <c r="Q31" s="45"/>
      <c r="R31" s="34"/>
    </row>
    <row r="32">
      <c r="A32" s="70" t="s">
        <v>82</v>
      </c>
      <c r="B32" s="47" t="s">
        <v>83</v>
      </c>
      <c r="C32" s="71" t="s">
        <v>84</v>
      </c>
      <c r="D32" s="49">
        <v>1.0</v>
      </c>
      <c r="E32" s="50" t="s">
        <v>27</v>
      </c>
      <c r="F32" s="51">
        <v>5000.0</v>
      </c>
      <c r="G32" s="51">
        <v>11720.0</v>
      </c>
      <c r="H32" s="51">
        <v>7000.0</v>
      </c>
      <c r="I32" s="51">
        <v>12545.0</v>
      </c>
      <c r="J32" s="51">
        <v>20900.0</v>
      </c>
      <c r="K32" s="64">
        <v>8928.0</v>
      </c>
      <c r="L32" s="53">
        <f t="shared" si="11"/>
        <v>11015.5</v>
      </c>
      <c r="M32" s="53">
        <f t="shared" si="4"/>
        <v>5607.27</v>
      </c>
      <c r="N32" s="54">
        <f t="shared" si="12"/>
        <v>5408.23</v>
      </c>
      <c r="O32" s="54">
        <f t="shared" si="13"/>
        <v>16622.77</v>
      </c>
      <c r="P32" s="34"/>
      <c r="Q32" s="45"/>
      <c r="R32" s="34"/>
    </row>
    <row r="33">
      <c r="A33" s="83"/>
      <c r="B33" s="36" t="s">
        <v>85</v>
      </c>
      <c r="C33" s="67"/>
      <c r="D33" s="58"/>
      <c r="E33" s="59"/>
      <c r="F33" s="68"/>
      <c r="G33" s="68"/>
      <c r="H33" s="68"/>
      <c r="I33" s="68"/>
      <c r="J33" s="68"/>
      <c r="K33" s="61"/>
      <c r="L33" s="69"/>
      <c r="M33" s="62" t="str">
        <f t="shared" si="4"/>
        <v/>
      </c>
      <c r="N33" s="63"/>
      <c r="O33" s="63"/>
      <c r="P33" s="34"/>
      <c r="Q33" s="45"/>
      <c r="R33" s="34"/>
    </row>
    <row r="34">
      <c r="A34" s="82" t="s">
        <v>86</v>
      </c>
      <c r="B34" s="47" t="s">
        <v>87</v>
      </c>
      <c r="C34" s="71" t="s">
        <v>66</v>
      </c>
      <c r="D34" s="49">
        <v>1.0</v>
      </c>
      <c r="E34" s="50" t="s">
        <v>27</v>
      </c>
      <c r="F34" s="51">
        <v>5000.0</v>
      </c>
      <c r="G34" s="51">
        <v>9350.0</v>
      </c>
      <c r="H34" s="51">
        <v>7000.0</v>
      </c>
      <c r="I34" s="51">
        <v>14882.4</v>
      </c>
      <c r="J34" s="51">
        <v>17898.0</v>
      </c>
      <c r="K34" s="64">
        <v>5980.0</v>
      </c>
      <c r="L34" s="53">
        <f>IF(SUM(F34:K34)&gt;0,ROUND(AVERAGE(F34:K34),2),"")</f>
        <v>10018.4</v>
      </c>
      <c r="M34" s="53">
        <f t="shared" si="4"/>
        <v>5230.62</v>
      </c>
      <c r="N34" s="54">
        <f>IF(SUM(L34:M34)&gt;0,L34-M34,"")</f>
        <v>4787.78</v>
      </c>
      <c r="O34" s="54">
        <f>IF(SUM(L34:M34)&gt;0,SUM(L34:M34),"")</f>
        <v>15249.02</v>
      </c>
      <c r="P34" s="34"/>
      <c r="Q34" s="45"/>
      <c r="R34" s="34"/>
    </row>
    <row r="35">
      <c r="A35" s="83"/>
      <c r="B35" s="36" t="s">
        <v>88</v>
      </c>
      <c r="C35" s="67"/>
      <c r="D35" s="58"/>
      <c r="E35" s="59"/>
      <c r="F35" s="68"/>
      <c r="G35" s="68"/>
      <c r="H35" s="68"/>
      <c r="I35" s="68"/>
      <c r="J35" s="68"/>
      <c r="K35" s="61"/>
      <c r="L35" s="69"/>
      <c r="M35" s="62" t="str">
        <f t="shared" si="4"/>
        <v/>
      </c>
      <c r="N35" s="63"/>
      <c r="O35" s="63"/>
      <c r="P35" s="34"/>
      <c r="Q35" s="45"/>
      <c r="R35" s="34"/>
    </row>
    <row r="36">
      <c r="A36" s="70" t="s">
        <v>89</v>
      </c>
      <c r="B36" s="47" t="s">
        <v>90</v>
      </c>
      <c r="C36" s="71" t="s">
        <v>33</v>
      </c>
      <c r="D36" s="49">
        <v>1.0</v>
      </c>
      <c r="E36" s="50" t="s">
        <v>27</v>
      </c>
      <c r="F36" s="51">
        <v>5000.0</v>
      </c>
      <c r="G36" s="51">
        <v>9350.0</v>
      </c>
      <c r="H36" s="51">
        <v>7000.0</v>
      </c>
      <c r="I36" s="51">
        <v>14116.44</v>
      </c>
      <c r="J36" s="51">
        <v>19220.0</v>
      </c>
      <c r="K36" s="64">
        <v>8928.0</v>
      </c>
      <c r="L36" s="53">
        <f t="shared" ref="L36:L37" si="14">IF(SUM(F36:K36)&gt;0,ROUND(AVERAGE(F36:K36),2),"")</f>
        <v>10602.41</v>
      </c>
      <c r="M36" s="53">
        <f t="shared" si="4"/>
        <v>5202.84</v>
      </c>
      <c r="N36" s="54">
        <f t="shared" ref="N36:N37" si="15">IF(SUM(L36:M36)&gt;0,L36-M36,"")</f>
        <v>5399.57</v>
      </c>
      <c r="O36" s="54">
        <f t="shared" ref="O36:O37" si="16">IF(SUM(L36:M36)&gt;0,SUM(L36:M36),"")</f>
        <v>15805.25</v>
      </c>
      <c r="P36" s="34"/>
      <c r="Q36" s="45"/>
      <c r="R36" s="34"/>
    </row>
    <row r="37">
      <c r="A37" s="75" t="s">
        <v>91</v>
      </c>
      <c r="B37" s="56" t="s">
        <v>92</v>
      </c>
      <c r="C37" s="67" t="s">
        <v>93</v>
      </c>
      <c r="D37" s="58">
        <v>1.0</v>
      </c>
      <c r="E37" s="59" t="s">
        <v>27</v>
      </c>
      <c r="F37" s="60">
        <v>5000.0</v>
      </c>
      <c r="G37" s="66">
        <v>11720.0</v>
      </c>
      <c r="H37" s="60">
        <v>7000.0</v>
      </c>
      <c r="I37" s="60">
        <v>16924.44</v>
      </c>
      <c r="J37" s="60">
        <v>25620.0</v>
      </c>
      <c r="K37" s="61"/>
      <c r="L37" s="62">
        <f t="shared" si="14"/>
        <v>13252.89</v>
      </c>
      <c r="M37" s="62">
        <f t="shared" si="4"/>
        <v>8306.39</v>
      </c>
      <c r="N37" s="63">
        <f t="shared" si="15"/>
        <v>4946.5</v>
      </c>
      <c r="O37" s="63">
        <f t="shared" si="16"/>
        <v>21559.28</v>
      </c>
      <c r="P37" s="34"/>
      <c r="Q37" s="45"/>
      <c r="R37" s="34"/>
    </row>
    <row r="38">
      <c r="A38" s="79"/>
      <c r="B38" s="80" t="s">
        <v>94</v>
      </c>
      <c r="C38" s="71"/>
      <c r="D38" s="49"/>
      <c r="E38" s="50"/>
      <c r="F38" s="81"/>
      <c r="G38" s="81"/>
      <c r="H38" s="81"/>
      <c r="I38" s="81"/>
      <c r="J38" s="81"/>
      <c r="K38" s="52"/>
      <c r="L38" s="53"/>
      <c r="M38" s="53" t="str">
        <f t="shared" si="4"/>
        <v/>
      </c>
      <c r="N38" s="54"/>
      <c r="O38" s="54"/>
      <c r="P38" s="34"/>
      <c r="Q38" s="45"/>
      <c r="R38" s="34"/>
    </row>
    <row r="39">
      <c r="A39" s="75" t="s">
        <v>95</v>
      </c>
      <c r="B39" s="56" t="s">
        <v>96</v>
      </c>
      <c r="C39" s="67" t="s">
        <v>63</v>
      </c>
      <c r="D39" s="58">
        <v>1.0</v>
      </c>
      <c r="E39" s="59" t="s">
        <v>27</v>
      </c>
      <c r="F39" s="60">
        <v>5000.0</v>
      </c>
      <c r="G39" s="66">
        <v>11720.0</v>
      </c>
      <c r="H39" s="60">
        <v>7000.0</v>
      </c>
      <c r="I39" s="60">
        <v>16653.55</v>
      </c>
      <c r="J39" s="60">
        <v>26362.0</v>
      </c>
      <c r="K39" s="65">
        <v>23172.0</v>
      </c>
      <c r="L39" s="62">
        <f t="shared" ref="L39:L41" si="17">IF(SUM(F39:K39)&gt;0,ROUND(AVERAGE(F39:K39),2),"")</f>
        <v>14984.59</v>
      </c>
      <c r="M39" s="62">
        <f t="shared" si="4"/>
        <v>8641.39</v>
      </c>
      <c r="N39" s="63">
        <f t="shared" ref="N39:N41" si="18">IF(SUM(L39:M39)&gt;0,L39-M39,"")</f>
        <v>6343.2</v>
      </c>
      <c r="O39" s="63">
        <f t="shared" ref="O39:O41" si="19">IF(SUM(L39:M39)&gt;0,SUM(L39:M39),"")</f>
        <v>23625.98</v>
      </c>
      <c r="P39" s="34"/>
      <c r="Q39" s="45"/>
      <c r="R39" s="34"/>
    </row>
    <row r="40">
      <c r="A40" s="70" t="s">
        <v>97</v>
      </c>
      <c r="B40" s="47" t="s">
        <v>98</v>
      </c>
      <c r="C40" s="71" t="s">
        <v>66</v>
      </c>
      <c r="D40" s="49">
        <v>1.0</v>
      </c>
      <c r="E40" s="50" t="s">
        <v>27</v>
      </c>
      <c r="F40" s="51">
        <v>5000.0</v>
      </c>
      <c r="G40" s="51">
        <v>9350.0</v>
      </c>
      <c r="H40" s="51">
        <v>7000.0</v>
      </c>
      <c r="I40" s="51">
        <v>12766.55</v>
      </c>
      <c r="J40" s="51">
        <v>15112.0</v>
      </c>
      <c r="K40" s="64">
        <v>5980.0</v>
      </c>
      <c r="L40" s="53">
        <f t="shared" si="17"/>
        <v>9201.43</v>
      </c>
      <c r="M40" s="53">
        <f t="shared" si="4"/>
        <v>4013.55</v>
      </c>
      <c r="N40" s="54">
        <f t="shared" si="18"/>
        <v>5187.88</v>
      </c>
      <c r="O40" s="54">
        <f t="shared" si="19"/>
        <v>13214.98</v>
      </c>
      <c r="P40" s="34"/>
      <c r="Q40" s="45"/>
      <c r="R40" s="34"/>
    </row>
    <row r="41">
      <c r="A41" s="75" t="s">
        <v>99</v>
      </c>
      <c r="B41" s="56" t="s">
        <v>100</v>
      </c>
      <c r="C41" s="56" t="s">
        <v>66</v>
      </c>
      <c r="D41" s="58">
        <v>1.0</v>
      </c>
      <c r="E41" s="59" t="s">
        <v>27</v>
      </c>
      <c r="F41" s="60">
        <v>5000.0</v>
      </c>
      <c r="G41" s="60">
        <v>9350.0</v>
      </c>
      <c r="H41" s="60">
        <v>7000.0</v>
      </c>
      <c r="I41" s="60">
        <v>14882.4</v>
      </c>
      <c r="J41" s="60">
        <v>15532.0</v>
      </c>
      <c r="K41" s="65">
        <v>5980.0</v>
      </c>
      <c r="L41" s="62">
        <f t="shared" si="17"/>
        <v>9624.07</v>
      </c>
      <c r="M41" s="62">
        <f t="shared" si="4"/>
        <v>4564.55</v>
      </c>
      <c r="N41" s="63">
        <f t="shared" si="18"/>
        <v>5059.52</v>
      </c>
      <c r="O41" s="63">
        <f t="shared" si="19"/>
        <v>14188.62</v>
      </c>
      <c r="P41" s="34"/>
      <c r="Q41" s="45"/>
      <c r="R41" s="34"/>
    </row>
    <row r="42">
      <c r="A42" s="84"/>
      <c r="B42" s="85" t="s">
        <v>101</v>
      </c>
      <c r="C42" s="86"/>
      <c r="D42" s="87"/>
      <c r="E42" s="88"/>
      <c r="F42" s="89"/>
      <c r="G42" s="89"/>
      <c r="H42" s="89"/>
      <c r="I42" s="89"/>
      <c r="J42" s="89"/>
      <c r="K42" s="90"/>
      <c r="L42" s="91"/>
      <c r="M42" s="92" t="str">
        <f t="shared" si="4"/>
        <v/>
      </c>
      <c r="N42" s="93"/>
      <c r="O42" s="93"/>
      <c r="P42" s="34"/>
      <c r="Q42" s="45"/>
      <c r="R42" s="34"/>
    </row>
    <row r="43">
      <c r="A43" s="94" t="s">
        <v>102</v>
      </c>
      <c r="B43" s="95" t="s">
        <v>103</v>
      </c>
      <c r="C43" s="96" t="s">
        <v>104</v>
      </c>
      <c r="D43" s="97">
        <v>1.0</v>
      </c>
      <c r="E43" s="98" t="s">
        <v>27</v>
      </c>
      <c r="F43" s="66">
        <v>7000.0</v>
      </c>
      <c r="G43" s="66">
        <v>11720.0</v>
      </c>
      <c r="H43" s="66">
        <v>7000.0</v>
      </c>
      <c r="I43" s="66">
        <v>16250.0</v>
      </c>
      <c r="J43" s="66">
        <v>25150.0</v>
      </c>
      <c r="K43" s="99">
        <v>14600.0</v>
      </c>
      <c r="L43" s="100">
        <f t="shared" ref="L43:L88" si="20">IF(SUM(F43:K43)&gt;0,ROUND(AVERAGE(F43:K43),2),"")</f>
        <v>13620</v>
      </c>
      <c r="M43" s="100">
        <f t="shared" si="4"/>
        <v>6812.88</v>
      </c>
      <c r="N43" s="101">
        <f t="shared" ref="N43:N88" si="21">IF(SUM(L43:M43)&gt;0,L43-M43,"")</f>
        <v>6807.12</v>
      </c>
      <c r="O43" s="101">
        <f t="shared" ref="O43:O88" si="22">IF(SUM(L43:M43)&gt;0,SUM(L43:M43),"")</f>
        <v>20432.88</v>
      </c>
      <c r="P43" s="34"/>
      <c r="Q43" s="45"/>
      <c r="R43" s="34"/>
    </row>
    <row r="44">
      <c r="A44" s="70" t="s">
        <v>105</v>
      </c>
      <c r="B44" s="47" t="s">
        <v>106</v>
      </c>
      <c r="C44" s="102" t="s">
        <v>107</v>
      </c>
      <c r="D44" s="49">
        <v>1.0</v>
      </c>
      <c r="E44" s="50" t="s">
        <v>27</v>
      </c>
      <c r="F44" s="51">
        <v>5000.0</v>
      </c>
      <c r="G44" s="51">
        <v>9350.0</v>
      </c>
      <c r="H44" s="51">
        <v>7000.0</v>
      </c>
      <c r="I44" s="51">
        <v>14882.4</v>
      </c>
      <c r="J44" s="51">
        <v>21190.0</v>
      </c>
      <c r="K44" s="64">
        <v>5980.0</v>
      </c>
      <c r="L44" s="53">
        <f t="shared" si="20"/>
        <v>10567.07</v>
      </c>
      <c r="M44" s="53">
        <f t="shared" si="4"/>
        <v>6288.2</v>
      </c>
      <c r="N44" s="54">
        <f t="shared" si="21"/>
        <v>4278.87</v>
      </c>
      <c r="O44" s="54">
        <f t="shared" si="22"/>
        <v>16855.27</v>
      </c>
      <c r="P44" s="34"/>
      <c r="Q44" s="45"/>
      <c r="R44" s="34"/>
    </row>
    <row r="45">
      <c r="A45" s="75"/>
      <c r="B45" s="56"/>
      <c r="C45" s="67"/>
      <c r="D45" s="58"/>
      <c r="E45" s="59"/>
      <c r="F45" s="68"/>
      <c r="G45" s="68"/>
      <c r="H45" s="68"/>
      <c r="I45" s="68"/>
      <c r="J45" s="68"/>
      <c r="K45" s="61"/>
      <c r="L45" s="100" t="str">
        <f t="shared" si="20"/>
        <v/>
      </c>
      <c r="M45" s="100" t="str">
        <f t="shared" si="4"/>
        <v/>
      </c>
      <c r="N45" s="101" t="str">
        <f t="shared" si="21"/>
        <v/>
      </c>
      <c r="O45" s="101" t="str">
        <f t="shared" si="22"/>
        <v/>
      </c>
      <c r="P45" s="34"/>
      <c r="Q45" s="45"/>
      <c r="R45" s="34"/>
    </row>
    <row r="46">
      <c r="A46" s="70"/>
      <c r="B46" s="103" t="s">
        <v>22</v>
      </c>
      <c r="C46" s="104" t="s">
        <v>108</v>
      </c>
      <c r="D46" s="49"/>
      <c r="E46" s="50"/>
      <c r="F46" s="81"/>
      <c r="G46" s="81"/>
      <c r="H46" s="81"/>
      <c r="I46" s="81"/>
      <c r="J46" s="81"/>
      <c r="K46" s="52"/>
      <c r="L46" s="53" t="str">
        <f t="shared" si="20"/>
        <v/>
      </c>
      <c r="M46" s="53" t="str">
        <f t="shared" si="4"/>
        <v/>
      </c>
      <c r="N46" s="54" t="str">
        <f t="shared" si="21"/>
        <v/>
      </c>
      <c r="O46" s="54" t="str">
        <f t="shared" si="22"/>
        <v/>
      </c>
      <c r="P46" s="34"/>
      <c r="Q46" s="45"/>
      <c r="R46" s="34"/>
    </row>
    <row r="47">
      <c r="A47" s="75" t="s">
        <v>109</v>
      </c>
      <c r="B47" s="56" t="s">
        <v>45</v>
      </c>
      <c r="C47" s="56" t="s">
        <v>110</v>
      </c>
      <c r="D47" s="105">
        <v>1.0</v>
      </c>
      <c r="E47" s="59" t="s">
        <v>27</v>
      </c>
      <c r="F47" s="60">
        <v>2500.0</v>
      </c>
      <c r="G47" s="60">
        <v>5200.0</v>
      </c>
      <c r="H47" s="60">
        <v>4000.0</v>
      </c>
      <c r="I47" s="60">
        <v>17615.0</v>
      </c>
      <c r="J47" s="60">
        <v>12000.0</v>
      </c>
      <c r="K47" s="65">
        <v>7600.0</v>
      </c>
      <c r="L47" s="100">
        <f t="shared" si="20"/>
        <v>8152.5</v>
      </c>
      <c r="M47" s="100">
        <f t="shared" si="4"/>
        <v>5701.91</v>
      </c>
      <c r="N47" s="101">
        <f t="shared" si="21"/>
        <v>2450.59</v>
      </c>
      <c r="O47" s="101">
        <f t="shared" si="22"/>
        <v>13854.41</v>
      </c>
      <c r="P47" s="34"/>
      <c r="Q47" s="45"/>
      <c r="R47" s="34"/>
    </row>
    <row r="48">
      <c r="A48" s="106" t="s">
        <v>111</v>
      </c>
      <c r="B48" s="47" t="s">
        <v>112</v>
      </c>
      <c r="C48" s="107" t="s">
        <v>110</v>
      </c>
      <c r="D48" s="108">
        <v>1.0</v>
      </c>
      <c r="E48" s="50" t="s">
        <v>27</v>
      </c>
      <c r="F48" s="51">
        <v>2500.0</v>
      </c>
      <c r="G48" s="51">
        <v>9300.0</v>
      </c>
      <c r="H48" s="51">
        <v>6000.0</v>
      </c>
      <c r="I48" s="51">
        <v>17615.0</v>
      </c>
      <c r="J48" s="51">
        <v>20000.0</v>
      </c>
      <c r="K48" s="64">
        <v>7600.0</v>
      </c>
      <c r="L48" s="53">
        <f t="shared" si="20"/>
        <v>10502.5</v>
      </c>
      <c r="M48" s="53">
        <f t="shared" si="4"/>
        <v>6855.26</v>
      </c>
      <c r="N48" s="54">
        <f t="shared" si="21"/>
        <v>3647.24</v>
      </c>
      <c r="O48" s="54">
        <f t="shared" si="22"/>
        <v>17357.76</v>
      </c>
      <c r="P48" s="34"/>
      <c r="Q48" s="45"/>
      <c r="R48" s="34"/>
    </row>
    <row r="49">
      <c r="A49" s="75" t="s">
        <v>113</v>
      </c>
      <c r="B49" s="56" t="s">
        <v>114</v>
      </c>
      <c r="C49" s="109" t="s">
        <v>110</v>
      </c>
      <c r="D49" s="110">
        <v>1.0</v>
      </c>
      <c r="E49" s="59" t="s">
        <v>27</v>
      </c>
      <c r="F49" s="60">
        <v>2500.0</v>
      </c>
      <c r="G49" s="60">
        <v>9300.0</v>
      </c>
      <c r="H49" s="60">
        <v>6000.0</v>
      </c>
      <c r="I49" s="60">
        <v>17615.0</v>
      </c>
      <c r="J49" s="60">
        <v>25000.0</v>
      </c>
      <c r="K49" s="65">
        <v>7600.0</v>
      </c>
      <c r="L49" s="100">
        <f t="shared" si="20"/>
        <v>11335.83</v>
      </c>
      <c r="M49" s="100">
        <f t="shared" si="4"/>
        <v>8375.94</v>
      </c>
      <c r="N49" s="101">
        <f t="shared" si="21"/>
        <v>2959.89</v>
      </c>
      <c r="O49" s="101">
        <f t="shared" si="22"/>
        <v>19711.77</v>
      </c>
      <c r="P49" s="34"/>
      <c r="Q49" s="45"/>
      <c r="R49" s="34"/>
    </row>
    <row r="50">
      <c r="A50" s="106" t="s">
        <v>115</v>
      </c>
      <c r="B50" s="47" t="s">
        <v>116</v>
      </c>
      <c r="C50" s="107" t="s">
        <v>110</v>
      </c>
      <c r="D50" s="108">
        <v>1.0</v>
      </c>
      <c r="E50" s="50" t="s">
        <v>27</v>
      </c>
      <c r="F50" s="51">
        <v>2500.0</v>
      </c>
      <c r="G50" s="51">
        <v>5200.0</v>
      </c>
      <c r="H50" s="51">
        <v>4000.0</v>
      </c>
      <c r="I50" s="51">
        <v>17615.0</v>
      </c>
      <c r="J50" s="51">
        <v>15000.0</v>
      </c>
      <c r="K50" s="64">
        <v>7600.0</v>
      </c>
      <c r="L50" s="53">
        <f t="shared" si="20"/>
        <v>8652.5</v>
      </c>
      <c r="M50" s="53">
        <f t="shared" si="4"/>
        <v>6215.2</v>
      </c>
      <c r="N50" s="54">
        <f t="shared" si="21"/>
        <v>2437.3</v>
      </c>
      <c r="O50" s="54">
        <f t="shared" si="22"/>
        <v>14867.7</v>
      </c>
      <c r="P50" s="34"/>
      <c r="Q50" s="45"/>
      <c r="R50" s="34"/>
    </row>
    <row r="51">
      <c r="A51" s="75" t="s">
        <v>117</v>
      </c>
      <c r="B51" s="56" t="s">
        <v>35</v>
      </c>
      <c r="C51" s="109" t="s">
        <v>110</v>
      </c>
      <c r="D51" s="110">
        <v>1.0</v>
      </c>
      <c r="E51" s="59" t="s">
        <v>27</v>
      </c>
      <c r="F51" s="60">
        <v>2500.0</v>
      </c>
      <c r="G51" s="60">
        <v>7700.0</v>
      </c>
      <c r="H51" s="60">
        <v>6000.0</v>
      </c>
      <c r="I51" s="60">
        <v>17615.0</v>
      </c>
      <c r="J51" s="60">
        <v>25000.0</v>
      </c>
      <c r="K51" s="65">
        <v>7600.0</v>
      </c>
      <c r="L51" s="100">
        <f t="shared" si="20"/>
        <v>11069.17</v>
      </c>
      <c r="M51" s="100">
        <f t="shared" si="4"/>
        <v>8478.56</v>
      </c>
      <c r="N51" s="101">
        <f t="shared" si="21"/>
        <v>2590.61</v>
      </c>
      <c r="O51" s="101">
        <f t="shared" si="22"/>
        <v>19547.73</v>
      </c>
      <c r="P51" s="34"/>
      <c r="Q51" s="45"/>
      <c r="R51" s="34"/>
    </row>
    <row r="52">
      <c r="A52" s="106" t="s">
        <v>118</v>
      </c>
      <c r="B52" s="47" t="s">
        <v>48</v>
      </c>
      <c r="C52" s="102" t="s">
        <v>110</v>
      </c>
      <c r="D52" s="108">
        <v>1.0</v>
      </c>
      <c r="E52" s="50" t="s">
        <v>27</v>
      </c>
      <c r="F52" s="51">
        <v>2500.0</v>
      </c>
      <c r="G52" s="51">
        <v>5200.0</v>
      </c>
      <c r="H52" s="51">
        <v>4000.0</v>
      </c>
      <c r="I52" s="51">
        <v>17615.0</v>
      </c>
      <c r="J52" s="51">
        <v>16000.0</v>
      </c>
      <c r="K52" s="64">
        <v>7600.0</v>
      </c>
      <c r="L52" s="53">
        <f t="shared" si="20"/>
        <v>8819.17</v>
      </c>
      <c r="M52" s="53">
        <f t="shared" si="4"/>
        <v>6429.18</v>
      </c>
      <c r="N52" s="54">
        <f t="shared" si="21"/>
        <v>2389.99</v>
      </c>
      <c r="O52" s="54">
        <f t="shared" si="22"/>
        <v>15248.35</v>
      </c>
      <c r="P52" s="34"/>
      <c r="Q52" s="45"/>
      <c r="R52" s="34"/>
    </row>
    <row r="53">
      <c r="A53" s="75" t="s">
        <v>119</v>
      </c>
      <c r="B53" s="56" t="s">
        <v>50</v>
      </c>
      <c r="C53" s="56" t="s">
        <v>110</v>
      </c>
      <c r="D53" s="110">
        <v>1.0</v>
      </c>
      <c r="E53" s="59" t="s">
        <v>27</v>
      </c>
      <c r="F53" s="60">
        <v>2500.0</v>
      </c>
      <c r="G53" s="60">
        <v>5200.0</v>
      </c>
      <c r="H53" s="60">
        <v>4000.0</v>
      </c>
      <c r="I53" s="60">
        <v>17615.0</v>
      </c>
      <c r="J53" s="60">
        <v>18000.0</v>
      </c>
      <c r="K53" s="65">
        <v>7600.0</v>
      </c>
      <c r="L53" s="100">
        <f t="shared" si="20"/>
        <v>9152.5</v>
      </c>
      <c r="M53" s="100">
        <f t="shared" si="4"/>
        <v>6909.83</v>
      </c>
      <c r="N53" s="101">
        <f t="shared" si="21"/>
        <v>2242.67</v>
      </c>
      <c r="O53" s="101">
        <f t="shared" si="22"/>
        <v>16062.33</v>
      </c>
      <c r="P53" s="34"/>
      <c r="Q53" s="45"/>
      <c r="R53" s="34"/>
    </row>
    <row r="54">
      <c r="A54" s="106" t="s">
        <v>120</v>
      </c>
      <c r="B54" s="47" t="s">
        <v>43</v>
      </c>
      <c r="C54" s="107" t="s">
        <v>110</v>
      </c>
      <c r="D54" s="108">
        <v>1.0</v>
      </c>
      <c r="E54" s="50" t="s">
        <v>27</v>
      </c>
      <c r="F54" s="51">
        <v>2900.0</v>
      </c>
      <c r="G54" s="51">
        <v>5200.0</v>
      </c>
      <c r="H54" s="51">
        <v>4000.0</v>
      </c>
      <c r="I54" s="51">
        <v>17615.0</v>
      </c>
      <c r="J54" s="51">
        <v>20000.0</v>
      </c>
      <c r="K54" s="64">
        <v>7600.0</v>
      </c>
      <c r="L54" s="53">
        <f t="shared" si="20"/>
        <v>9552.5</v>
      </c>
      <c r="M54" s="53">
        <f t="shared" si="4"/>
        <v>7375.59</v>
      </c>
      <c r="N54" s="54">
        <f t="shared" si="21"/>
        <v>2176.91</v>
      </c>
      <c r="O54" s="54">
        <f t="shared" si="22"/>
        <v>16928.09</v>
      </c>
      <c r="P54" s="34"/>
      <c r="Q54" s="45"/>
      <c r="R54" s="34"/>
    </row>
    <row r="55">
      <c r="A55" s="75" t="s">
        <v>121</v>
      </c>
      <c r="B55" s="56" t="s">
        <v>38</v>
      </c>
      <c r="C55" s="109" t="s">
        <v>110</v>
      </c>
      <c r="D55" s="110">
        <v>1.0</v>
      </c>
      <c r="E55" s="59" t="s">
        <v>27</v>
      </c>
      <c r="F55" s="60">
        <v>2500.0</v>
      </c>
      <c r="G55" s="60">
        <v>5200.0</v>
      </c>
      <c r="H55" s="60">
        <v>4000.0</v>
      </c>
      <c r="I55" s="60">
        <v>17615.0</v>
      </c>
      <c r="J55" s="60">
        <v>18000.0</v>
      </c>
      <c r="K55" s="65">
        <v>7600.0</v>
      </c>
      <c r="L55" s="100">
        <f t="shared" si="20"/>
        <v>9152.5</v>
      </c>
      <c r="M55" s="100">
        <f t="shared" si="4"/>
        <v>6909.83</v>
      </c>
      <c r="N55" s="101">
        <f t="shared" si="21"/>
        <v>2242.67</v>
      </c>
      <c r="O55" s="101">
        <f t="shared" si="22"/>
        <v>16062.33</v>
      </c>
      <c r="P55" s="34"/>
      <c r="Q55" s="45"/>
      <c r="R55" s="34"/>
    </row>
    <row r="56">
      <c r="A56" s="106" t="s">
        <v>122</v>
      </c>
      <c r="B56" s="47" t="s">
        <v>123</v>
      </c>
      <c r="C56" s="107" t="s">
        <v>110</v>
      </c>
      <c r="D56" s="108">
        <v>1.0</v>
      </c>
      <c r="E56" s="50" t="s">
        <v>27</v>
      </c>
      <c r="F56" s="51">
        <v>2500.0</v>
      </c>
      <c r="G56" s="51">
        <v>5200.0</v>
      </c>
      <c r="H56" s="51">
        <v>4000.0</v>
      </c>
      <c r="I56" s="51">
        <v>17615.0</v>
      </c>
      <c r="J56" s="51">
        <v>21000.0</v>
      </c>
      <c r="K56" s="64">
        <v>7600.0</v>
      </c>
      <c r="L56" s="53">
        <f t="shared" si="20"/>
        <v>9652.5</v>
      </c>
      <c r="M56" s="53">
        <f t="shared" si="4"/>
        <v>7737.1</v>
      </c>
      <c r="N56" s="54">
        <f t="shared" si="21"/>
        <v>1915.4</v>
      </c>
      <c r="O56" s="54">
        <f t="shared" si="22"/>
        <v>17389.6</v>
      </c>
      <c r="P56" s="34"/>
      <c r="Q56" s="45"/>
      <c r="R56" s="34"/>
    </row>
    <row r="57">
      <c r="A57" s="75" t="s">
        <v>124</v>
      </c>
      <c r="B57" s="56" t="s">
        <v>125</v>
      </c>
      <c r="C57" s="109" t="s">
        <v>110</v>
      </c>
      <c r="D57" s="110">
        <v>1.0</v>
      </c>
      <c r="E57" s="59" t="s">
        <v>27</v>
      </c>
      <c r="F57" s="60">
        <v>2500.0</v>
      </c>
      <c r="G57" s="60">
        <v>4800.0</v>
      </c>
      <c r="H57" s="60">
        <v>4000.0</v>
      </c>
      <c r="I57" s="60">
        <v>17615.0</v>
      </c>
      <c r="J57" s="60">
        <v>25000.0</v>
      </c>
      <c r="K57" s="65">
        <v>7600.0</v>
      </c>
      <c r="L57" s="100">
        <f t="shared" si="20"/>
        <v>10252.5</v>
      </c>
      <c r="M57" s="100">
        <f t="shared" si="4"/>
        <v>9029.46</v>
      </c>
      <c r="N57" s="101">
        <f t="shared" si="21"/>
        <v>1223.04</v>
      </c>
      <c r="O57" s="101">
        <f t="shared" si="22"/>
        <v>19281.96</v>
      </c>
      <c r="P57" s="34"/>
      <c r="Q57" s="45"/>
      <c r="R57" s="34"/>
    </row>
    <row r="58">
      <c r="A58" s="106" t="s">
        <v>126</v>
      </c>
      <c r="B58" s="47" t="s">
        <v>41</v>
      </c>
      <c r="C58" s="107" t="s">
        <v>110</v>
      </c>
      <c r="D58" s="108">
        <v>1.0</v>
      </c>
      <c r="E58" s="50" t="s">
        <v>27</v>
      </c>
      <c r="F58" s="51">
        <v>2800.0</v>
      </c>
      <c r="G58" s="51">
        <v>5200.0</v>
      </c>
      <c r="H58" s="51">
        <v>4000.0</v>
      </c>
      <c r="I58" s="51">
        <v>17615.0</v>
      </c>
      <c r="J58" s="51">
        <v>26000.0</v>
      </c>
      <c r="K58" s="64">
        <v>7600.0</v>
      </c>
      <c r="L58" s="53">
        <f t="shared" si="20"/>
        <v>10535.83</v>
      </c>
      <c r="M58" s="53">
        <f t="shared" si="4"/>
        <v>9261.81</v>
      </c>
      <c r="N58" s="54">
        <f t="shared" si="21"/>
        <v>1274.02</v>
      </c>
      <c r="O58" s="54">
        <f t="shared" si="22"/>
        <v>19797.64</v>
      </c>
      <c r="P58" s="34"/>
      <c r="Q58" s="45"/>
      <c r="R58" s="34"/>
    </row>
    <row r="59">
      <c r="A59" s="75" t="s">
        <v>127</v>
      </c>
      <c r="B59" s="56" t="s">
        <v>53</v>
      </c>
      <c r="C59" s="109" t="s">
        <v>110</v>
      </c>
      <c r="D59" s="110">
        <v>1.0</v>
      </c>
      <c r="E59" s="59" t="s">
        <v>27</v>
      </c>
      <c r="F59" s="60">
        <v>3300.0</v>
      </c>
      <c r="G59" s="60">
        <v>5200.0</v>
      </c>
      <c r="H59" s="60">
        <v>4000.0</v>
      </c>
      <c r="I59" s="60">
        <v>17615.0</v>
      </c>
      <c r="J59" s="60">
        <v>19000.0</v>
      </c>
      <c r="K59" s="65">
        <v>7600.0</v>
      </c>
      <c r="L59" s="100">
        <f t="shared" si="20"/>
        <v>9452.5</v>
      </c>
      <c r="M59" s="100">
        <f t="shared" si="4"/>
        <v>7026.8</v>
      </c>
      <c r="N59" s="101">
        <f t="shared" si="21"/>
        <v>2425.7</v>
      </c>
      <c r="O59" s="101">
        <f t="shared" si="22"/>
        <v>16479.3</v>
      </c>
      <c r="P59" s="34"/>
      <c r="Q59" s="45"/>
      <c r="R59" s="34"/>
    </row>
    <row r="60">
      <c r="A60" s="106" t="s">
        <v>128</v>
      </c>
      <c r="B60" s="47" t="s">
        <v>129</v>
      </c>
      <c r="C60" s="107" t="s">
        <v>110</v>
      </c>
      <c r="D60" s="108">
        <v>1.0</v>
      </c>
      <c r="E60" s="50" t="s">
        <v>27</v>
      </c>
      <c r="F60" s="51">
        <v>2800.0</v>
      </c>
      <c r="G60" s="51">
        <v>5200.0</v>
      </c>
      <c r="H60" s="51">
        <v>4000.0</v>
      </c>
      <c r="I60" s="51">
        <v>17615.0</v>
      </c>
      <c r="J60" s="51">
        <v>20000.0</v>
      </c>
      <c r="K60" s="64">
        <v>7600.0</v>
      </c>
      <c r="L60" s="53">
        <f t="shared" si="20"/>
        <v>9535.83</v>
      </c>
      <c r="M60" s="53">
        <f t="shared" si="4"/>
        <v>7393.72</v>
      </c>
      <c r="N60" s="54">
        <f t="shared" si="21"/>
        <v>2142.11</v>
      </c>
      <c r="O60" s="54">
        <f t="shared" si="22"/>
        <v>16929.55</v>
      </c>
      <c r="P60" s="34"/>
      <c r="Q60" s="45"/>
      <c r="R60" s="34"/>
    </row>
    <row r="61">
      <c r="A61" s="75" t="s">
        <v>130</v>
      </c>
      <c r="B61" s="56" t="s">
        <v>131</v>
      </c>
      <c r="C61" s="109" t="s">
        <v>110</v>
      </c>
      <c r="D61" s="110">
        <v>1.0</v>
      </c>
      <c r="E61" s="59" t="s">
        <v>27</v>
      </c>
      <c r="F61" s="60">
        <v>2500.0</v>
      </c>
      <c r="G61" s="60">
        <v>5200.0</v>
      </c>
      <c r="H61" s="60">
        <v>4000.0</v>
      </c>
      <c r="I61" s="60">
        <v>17615.0</v>
      </c>
      <c r="J61" s="60">
        <v>22000.0</v>
      </c>
      <c r="K61" s="65">
        <v>7600.0</v>
      </c>
      <c r="L61" s="100">
        <f t="shared" si="20"/>
        <v>9819.17</v>
      </c>
      <c r="M61" s="100">
        <f t="shared" si="4"/>
        <v>8035.45</v>
      </c>
      <c r="N61" s="101">
        <f t="shared" si="21"/>
        <v>1783.72</v>
      </c>
      <c r="O61" s="101">
        <f t="shared" si="22"/>
        <v>17854.62</v>
      </c>
      <c r="P61" s="34"/>
      <c r="Q61" s="45"/>
      <c r="R61" s="34"/>
    </row>
    <row r="62">
      <c r="A62" s="106" t="s">
        <v>132</v>
      </c>
      <c r="B62" s="47" t="s">
        <v>133</v>
      </c>
      <c r="C62" s="107" t="s">
        <v>110</v>
      </c>
      <c r="D62" s="108">
        <v>1.0</v>
      </c>
      <c r="E62" s="50" t="s">
        <v>27</v>
      </c>
      <c r="F62" s="51">
        <v>2500.0</v>
      </c>
      <c r="G62" s="51">
        <v>6400.0</v>
      </c>
      <c r="H62" s="51">
        <v>4000.0</v>
      </c>
      <c r="I62" s="51">
        <v>17615.0</v>
      </c>
      <c r="J62" s="51">
        <v>23000.0</v>
      </c>
      <c r="K62" s="64">
        <v>7600.0</v>
      </c>
      <c r="L62" s="53">
        <f t="shared" si="20"/>
        <v>10185.83</v>
      </c>
      <c r="M62" s="53">
        <f t="shared" si="4"/>
        <v>8218.89</v>
      </c>
      <c r="N62" s="54">
        <f t="shared" si="21"/>
        <v>1966.94</v>
      </c>
      <c r="O62" s="54">
        <f t="shared" si="22"/>
        <v>18404.72</v>
      </c>
      <c r="P62" s="34"/>
      <c r="Q62" s="45"/>
      <c r="R62" s="34"/>
    </row>
    <row r="63">
      <c r="A63" s="75"/>
      <c r="B63" s="111" t="s">
        <v>55</v>
      </c>
      <c r="C63" s="67"/>
      <c r="D63" s="58"/>
      <c r="E63" s="59"/>
      <c r="F63" s="68"/>
      <c r="G63" s="68"/>
      <c r="H63" s="68"/>
      <c r="I63" s="68"/>
      <c r="J63" s="68"/>
      <c r="K63" s="61"/>
      <c r="L63" s="100" t="str">
        <f t="shared" si="20"/>
        <v/>
      </c>
      <c r="M63" s="100" t="str">
        <f t="shared" si="4"/>
        <v/>
      </c>
      <c r="N63" s="101" t="str">
        <f t="shared" si="21"/>
        <v/>
      </c>
      <c r="O63" s="101" t="str">
        <f t="shared" si="22"/>
        <v/>
      </c>
      <c r="P63" s="34"/>
      <c r="Q63" s="45"/>
      <c r="R63" s="34"/>
    </row>
    <row r="64">
      <c r="A64" s="70" t="s">
        <v>134</v>
      </c>
      <c r="B64" s="47" t="s">
        <v>57</v>
      </c>
      <c r="C64" s="107" t="s">
        <v>110</v>
      </c>
      <c r="D64" s="112">
        <v>1.0</v>
      </c>
      <c r="E64" s="50" t="s">
        <v>27</v>
      </c>
      <c r="F64" s="51">
        <v>2300.0</v>
      </c>
      <c r="G64" s="51">
        <v>6400.0</v>
      </c>
      <c r="H64" s="51">
        <v>6000.0</v>
      </c>
      <c r="I64" s="51">
        <v>18205.0</v>
      </c>
      <c r="J64" s="51">
        <v>23000.0</v>
      </c>
      <c r="K64" s="64">
        <v>7600.0</v>
      </c>
      <c r="L64" s="53">
        <f t="shared" si="20"/>
        <v>10584.17</v>
      </c>
      <c r="M64" s="53">
        <f t="shared" si="4"/>
        <v>8102.89</v>
      </c>
      <c r="N64" s="54">
        <f t="shared" si="21"/>
        <v>2481.28</v>
      </c>
      <c r="O64" s="54">
        <f t="shared" si="22"/>
        <v>18687.06</v>
      </c>
      <c r="P64" s="34"/>
      <c r="Q64" s="45"/>
      <c r="R64" s="34"/>
    </row>
    <row r="65">
      <c r="A65" s="75" t="s">
        <v>135</v>
      </c>
      <c r="B65" s="56" t="s">
        <v>136</v>
      </c>
      <c r="C65" s="109" t="s">
        <v>110</v>
      </c>
      <c r="D65" s="105">
        <v>1.0</v>
      </c>
      <c r="E65" s="59" t="s">
        <v>27</v>
      </c>
      <c r="F65" s="60">
        <v>3200.0</v>
      </c>
      <c r="G65" s="60">
        <v>5200.0</v>
      </c>
      <c r="H65" s="60">
        <v>4000.0</v>
      </c>
      <c r="I65" s="60">
        <v>18205.0</v>
      </c>
      <c r="J65" s="60">
        <v>16000.0</v>
      </c>
      <c r="K65" s="65">
        <v>7600.0</v>
      </c>
      <c r="L65" s="100">
        <f t="shared" si="20"/>
        <v>9034.17</v>
      </c>
      <c r="M65" s="100">
        <f t="shared" si="4"/>
        <v>6461.66</v>
      </c>
      <c r="N65" s="101">
        <f t="shared" si="21"/>
        <v>2572.51</v>
      </c>
      <c r="O65" s="101">
        <f t="shared" si="22"/>
        <v>15495.83</v>
      </c>
      <c r="P65" s="34"/>
      <c r="Q65" s="45"/>
      <c r="R65" s="34"/>
    </row>
    <row r="66">
      <c r="A66" s="70" t="s">
        <v>137</v>
      </c>
      <c r="B66" s="47" t="s">
        <v>59</v>
      </c>
      <c r="C66" s="107" t="s">
        <v>110</v>
      </c>
      <c r="D66" s="112">
        <v>1.0</v>
      </c>
      <c r="E66" s="50" t="s">
        <v>27</v>
      </c>
      <c r="F66" s="51">
        <v>3500.0</v>
      </c>
      <c r="G66" s="51">
        <v>5200.0</v>
      </c>
      <c r="H66" s="51">
        <v>4000.0</v>
      </c>
      <c r="I66" s="51">
        <v>18405.0</v>
      </c>
      <c r="J66" s="51">
        <v>19000.0</v>
      </c>
      <c r="K66" s="64">
        <v>7600.0</v>
      </c>
      <c r="L66" s="53">
        <f t="shared" si="20"/>
        <v>9617.5</v>
      </c>
      <c r="M66" s="53">
        <f t="shared" si="4"/>
        <v>7180.75</v>
      </c>
      <c r="N66" s="54">
        <f t="shared" si="21"/>
        <v>2436.75</v>
      </c>
      <c r="O66" s="54">
        <f t="shared" si="22"/>
        <v>16798.25</v>
      </c>
      <c r="P66" s="34"/>
      <c r="Q66" s="45"/>
      <c r="R66" s="34"/>
    </row>
    <row r="67">
      <c r="A67" s="75"/>
      <c r="B67" s="111" t="s">
        <v>60</v>
      </c>
      <c r="C67" s="67"/>
      <c r="D67" s="58"/>
      <c r="E67" s="59"/>
      <c r="F67" s="68"/>
      <c r="G67" s="68"/>
      <c r="H67" s="68"/>
      <c r="I67" s="68"/>
      <c r="J67" s="68"/>
      <c r="K67" s="61"/>
      <c r="L67" s="100" t="str">
        <f t="shared" si="20"/>
        <v/>
      </c>
      <c r="M67" s="100" t="str">
        <f t="shared" si="4"/>
        <v/>
      </c>
      <c r="N67" s="101" t="str">
        <f t="shared" si="21"/>
        <v/>
      </c>
      <c r="O67" s="101" t="str">
        <f t="shared" si="22"/>
        <v/>
      </c>
      <c r="P67" s="34"/>
      <c r="Q67" s="45"/>
      <c r="R67" s="34"/>
    </row>
    <row r="68">
      <c r="A68" s="70" t="s">
        <v>138</v>
      </c>
      <c r="B68" s="47" t="s">
        <v>65</v>
      </c>
      <c r="C68" s="107" t="s">
        <v>110</v>
      </c>
      <c r="D68" s="112">
        <v>1.0</v>
      </c>
      <c r="E68" s="50" t="s">
        <v>27</v>
      </c>
      <c r="F68" s="51">
        <v>4200.0</v>
      </c>
      <c r="G68" s="51">
        <v>5200.0</v>
      </c>
      <c r="H68" s="51">
        <v>4000.0</v>
      </c>
      <c r="I68" s="51">
        <v>18650.0</v>
      </c>
      <c r="J68" s="51">
        <v>19000.0</v>
      </c>
      <c r="K68" s="64">
        <v>7600.0</v>
      </c>
      <c r="L68" s="53">
        <f t="shared" si="20"/>
        <v>9775</v>
      </c>
      <c r="M68" s="53">
        <f t="shared" si="4"/>
        <v>7126.83</v>
      </c>
      <c r="N68" s="54">
        <f t="shared" si="21"/>
        <v>2648.17</v>
      </c>
      <c r="O68" s="54">
        <f t="shared" si="22"/>
        <v>16901.83</v>
      </c>
      <c r="P68" s="34"/>
      <c r="Q68" s="45"/>
      <c r="R68" s="34"/>
    </row>
    <row r="69">
      <c r="A69" s="75" t="s">
        <v>139</v>
      </c>
      <c r="B69" s="56" t="s">
        <v>62</v>
      </c>
      <c r="C69" s="109" t="s">
        <v>110</v>
      </c>
      <c r="D69" s="105">
        <v>1.0</v>
      </c>
      <c r="E69" s="59" t="s">
        <v>27</v>
      </c>
      <c r="F69" s="60">
        <v>4200.0</v>
      </c>
      <c r="G69" s="60">
        <v>7200.0</v>
      </c>
      <c r="H69" s="60">
        <v>4000.0</v>
      </c>
      <c r="I69" s="60">
        <v>18405.0</v>
      </c>
      <c r="J69" s="60">
        <v>26000.0</v>
      </c>
      <c r="K69" s="65">
        <v>7600.0</v>
      </c>
      <c r="L69" s="100">
        <f t="shared" si="20"/>
        <v>11234.17</v>
      </c>
      <c r="M69" s="100">
        <f t="shared" si="4"/>
        <v>8952.6</v>
      </c>
      <c r="N69" s="101">
        <f t="shared" si="21"/>
        <v>2281.57</v>
      </c>
      <c r="O69" s="101">
        <f t="shared" si="22"/>
        <v>20186.77</v>
      </c>
      <c r="P69" s="34"/>
      <c r="Q69" s="45"/>
      <c r="R69" s="34"/>
    </row>
    <row r="70">
      <c r="A70" s="70"/>
      <c r="B70" s="103" t="s">
        <v>67</v>
      </c>
      <c r="C70" s="71"/>
      <c r="D70" s="49"/>
      <c r="E70" s="50"/>
      <c r="F70" s="81"/>
      <c r="G70" s="81"/>
      <c r="H70" s="81"/>
      <c r="I70" s="81"/>
      <c r="J70" s="81"/>
      <c r="K70" s="52"/>
      <c r="L70" s="53" t="str">
        <f t="shared" si="20"/>
        <v/>
      </c>
      <c r="M70" s="53" t="str">
        <f t="shared" si="4"/>
        <v/>
      </c>
      <c r="N70" s="54" t="str">
        <f t="shared" si="21"/>
        <v/>
      </c>
      <c r="O70" s="54" t="str">
        <f t="shared" si="22"/>
        <v/>
      </c>
      <c r="P70" s="34"/>
      <c r="Q70" s="45"/>
      <c r="R70" s="34"/>
    </row>
    <row r="71">
      <c r="A71" s="75" t="s">
        <v>140</v>
      </c>
      <c r="B71" s="56" t="s">
        <v>69</v>
      </c>
      <c r="C71" s="109" t="s">
        <v>110</v>
      </c>
      <c r="D71" s="105">
        <v>1.0</v>
      </c>
      <c r="E71" s="59" t="s">
        <v>27</v>
      </c>
      <c r="F71" s="60">
        <v>4500.0</v>
      </c>
      <c r="G71" s="60">
        <v>5200.0</v>
      </c>
      <c r="H71" s="60">
        <v>4000.0</v>
      </c>
      <c r="I71" s="60">
        <v>16920.0</v>
      </c>
      <c r="J71" s="60">
        <v>25000.0</v>
      </c>
      <c r="K71" s="65">
        <v>7600.0</v>
      </c>
      <c r="L71" s="100">
        <f t="shared" si="20"/>
        <v>10536.67</v>
      </c>
      <c r="M71" s="100">
        <f t="shared" si="4"/>
        <v>8558.13</v>
      </c>
      <c r="N71" s="101">
        <f t="shared" si="21"/>
        <v>1978.54</v>
      </c>
      <c r="O71" s="101">
        <f t="shared" si="22"/>
        <v>19094.8</v>
      </c>
      <c r="P71" s="34"/>
      <c r="Q71" s="45"/>
      <c r="R71" s="34"/>
    </row>
    <row r="72">
      <c r="A72" s="70" t="s">
        <v>141</v>
      </c>
      <c r="B72" s="47" t="s">
        <v>71</v>
      </c>
      <c r="C72" s="107" t="s">
        <v>110</v>
      </c>
      <c r="D72" s="112">
        <v>1.0</v>
      </c>
      <c r="E72" s="50" t="s">
        <v>27</v>
      </c>
      <c r="F72" s="51">
        <v>2800.0</v>
      </c>
      <c r="G72" s="51">
        <v>5200.0</v>
      </c>
      <c r="H72" s="51">
        <v>4000.0</v>
      </c>
      <c r="I72" s="51">
        <v>16920.0</v>
      </c>
      <c r="J72" s="51">
        <v>28000.0</v>
      </c>
      <c r="K72" s="64">
        <v>7600.0</v>
      </c>
      <c r="L72" s="53">
        <f t="shared" si="20"/>
        <v>10753.33</v>
      </c>
      <c r="M72" s="53">
        <f t="shared" si="4"/>
        <v>9850.09</v>
      </c>
      <c r="N72" s="54">
        <f t="shared" si="21"/>
        <v>903.24</v>
      </c>
      <c r="O72" s="54">
        <f t="shared" si="22"/>
        <v>20603.42</v>
      </c>
      <c r="P72" s="34"/>
      <c r="Q72" s="45"/>
      <c r="R72" s="34"/>
    </row>
    <row r="73">
      <c r="A73" s="75" t="s">
        <v>142</v>
      </c>
      <c r="B73" s="56" t="s">
        <v>83</v>
      </c>
      <c r="C73" s="109" t="s">
        <v>110</v>
      </c>
      <c r="D73" s="105">
        <v>1.0</v>
      </c>
      <c r="E73" s="59" t="s">
        <v>27</v>
      </c>
      <c r="F73" s="60">
        <v>3200.0</v>
      </c>
      <c r="G73" s="60">
        <v>5200.0</v>
      </c>
      <c r="H73" s="60">
        <v>4000.0</v>
      </c>
      <c r="I73" s="60">
        <v>16920.0</v>
      </c>
      <c r="J73" s="60">
        <v>20000.0</v>
      </c>
      <c r="K73" s="65">
        <v>7600.0</v>
      </c>
      <c r="L73" s="100">
        <f t="shared" si="20"/>
        <v>9486.67</v>
      </c>
      <c r="M73" s="100">
        <f t="shared" si="4"/>
        <v>7174.19</v>
      </c>
      <c r="N73" s="101">
        <f t="shared" si="21"/>
        <v>2312.48</v>
      </c>
      <c r="O73" s="101">
        <f t="shared" si="22"/>
        <v>16660.86</v>
      </c>
      <c r="P73" s="34"/>
      <c r="Q73" s="45"/>
      <c r="R73" s="34"/>
    </row>
    <row r="74">
      <c r="A74" s="70" t="s">
        <v>143</v>
      </c>
      <c r="B74" s="47" t="s">
        <v>76</v>
      </c>
      <c r="C74" s="107" t="s">
        <v>110</v>
      </c>
      <c r="D74" s="112">
        <v>1.0</v>
      </c>
      <c r="E74" s="50" t="s">
        <v>27</v>
      </c>
      <c r="F74" s="51">
        <v>4100.0</v>
      </c>
      <c r="G74" s="51">
        <v>8600.0</v>
      </c>
      <c r="H74" s="51">
        <v>6000.0</v>
      </c>
      <c r="I74" s="51">
        <v>16920.0</v>
      </c>
      <c r="J74" s="51">
        <v>25000.0</v>
      </c>
      <c r="K74" s="64">
        <v>7600.0</v>
      </c>
      <c r="L74" s="53">
        <f t="shared" si="20"/>
        <v>11370</v>
      </c>
      <c r="M74" s="53">
        <f t="shared" si="4"/>
        <v>8001.94</v>
      </c>
      <c r="N74" s="54">
        <f t="shared" si="21"/>
        <v>3368.06</v>
      </c>
      <c r="O74" s="54">
        <f t="shared" si="22"/>
        <v>19371.94</v>
      </c>
      <c r="P74" s="34"/>
      <c r="Q74" s="45"/>
      <c r="R74" s="34"/>
    </row>
    <row r="75">
      <c r="A75" s="75" t="s">
        <v>144</v>
      </c>
      <c r="B75" s="56" t="s">
        <v>145</v>
      </c>
      <c r="C75" s="109" t="s">
        <v>110</v>
      </c>
      <c r="D75" s="105">
        <v>1.0</v>
      </c>
      <c r="E75" s="59" t="s">
        <v>27</v>
      </c>
      <c r="F75" s="60">
        <v>4100.0</v>
      </c>
      <c r="G75" s="60">
        <v>5100.0</v>
      </c>
      <c r="H75" s="60">
        <v>4000.0</v>
      </c>
      <c r="I75" s="60">
        <v>16920.0</v>
      </c>
      <c r="J75" s="60">
        <v>27000.0</v>
      </c>
      <c r="K75" s="65">
        <v>7600.0</v>
      </c>
      <c r="L75" s="100">
        <f t="shared" si="20"/>
        <v>10786.67</v>
      </c>
      <c r="M75" s="100">
        <f t="shared" si="4"/>
        <v>9314</v>
      </c>
      <c r="N75" s="101">
        <f t="shared" si="21"/>
        <v>1472.67</v>
      </c>
      <c r="O75" s="101">
        <f t="shared" si="22"/>
        <v>20100.67</v>
      </c>
      <c r="P75" s="34"/>
      <c r="Q75" s="45"/>
      <c r="R75" s="34"/>
    </row>
    <row r="76">
      <c r="A76" s="70" t="s">
        <v>146</v>
      </c>
      <c r="B76" s="47" t="s">
        <v>147</v>
      </c>
      <c r="C76" s="107" t="s">
        <v>110</v>
      </c>
      <c r="D76" s="112">
        <v>1.0</v>
      </c>
      <c r="E76" s="50" t="s">
        <v>27</v>
      </c>
      <c r="F76" s="51">
        <v>4500.0</v>
      </c>
      <c r="G76" s="51">
        <v>5200.0</v>
      </c>
      <c r="H76" s="51">
        <v>4000.0</v>
      </c>
      <c r="I76" s="51">
        <v>16920.0</v>
      </c>
      <c r="J76" s="51">
        <v>22000.0</v>
      </c>
      <c r="K76" s="64">
        <v>7600.0</v>
      </c>
      <c r="L76" s="53">
        <f t="shared" si="20"/>
        <v>10036.67</v>
      </c>
      <c r="M76" s="53">
        <f t="shared" si="4"/>
        <v>7575.33</v>
      </c>
      <c r="N76" s="54">
        <f t="shared" si="21"/>
        <v>2461.34</v>
      </c>
      <c r="O76" s="54">
        <f t="shared" si="22"/>
        <v>17612</v>
      </c>
      <c r="P76" s="34"/>
      <c r="Q76" s="45"/>
      <c r="R76" s="34"/>
    </row>
    <row r="77">
      <c r="A77" s="75"/>
      <c r="B77" s="111" t="s">
        <v>88</v>
      </c>
      <c r="C77" s="67"/>
      <c r="D77" s="58"/>
      <c r="E77" s="59"/>
      <c r="F77" s="68"/>
      <c r="G77" s="68"/>
      <c r="H77" s="68"/>
      <c r="I77" s="68"/>
      <c r="J77" s="68"/>
      <c r="K77" s="61"/>
      <c r="L77" s="100" t="str">
        <f t="shared" si="20"/>
        <v/>
      </c>
      <c r="M77" s="100" t="str">
        <f t="shared" si="4"/>
        <v/>
      </c>
      <c r="N77" s="101" t="str">
        <f t="shared" si="21"/>
        <v/>
      </c>
      <c r="O77" s="101" t="str">
        <f t="shared" si="22"/>
        <v/>
      </c>
      <c r="P77" s="34"/>
      <c r="Q77" s="45"/>
      <c r="R77" s="34"/>
    </row>
    <row r="78">
      <c r="A78" s="70" t="s">
        <v>148</v>
      </c>
      <c r="B78" s="47" t="s">
        <v>149</v>
      </c>
      <c r="C78" s="107" t="s">
        <v>110</v>
      </c>
      <c r="D78" s="112">
        <v>1.0</v>
      </c>
      <c r="E78" s="50" t="s">
        <v>27</v>
      </c>
      <c r="F78" s="51">
        <v>4500.0</v>
      </c>
      <c r="G78" s="51">
        <v>5200.0</v>
      </c>
      <c r="H78" s="51">
        <v>4000.0</v>
      </c>
      <c r="I78" s="51">
        <v>18405.0</v>
      </c>
      <c r="J78" s="51">
        <v>25000.0</v>
      </c>
      <c r="K78" s="64">
        <v>7600.0</v>
      </c>
      <c r="L78" s="53">
        <f t="shared" si="20"/>
        <v>10784.17</v>
      </c>
      <c r="M78" s="53">
        <f t="shared" si="4"/>
        <v>8797.78</v>
      </c>
      <c r="N78" s="54">
        <f t="shared" si="21"/>
        <v>1986.39</v>
      </c>
      <c r="O78" s="54">
        <f t="shared" si="22"/>
        <v>19581.95</v>
      </c>
      <c r="P78" s="34"/>
      <c r="Q78" s="45"/>
      <c r="R78" s="34"/>
    </row>
    <row r="79">
      <c r="A79" s="75" t="s">
        <v>150</v>
      </c>
      <c r="B79" s="56" t="s">
        <v>92</v>
      </c>
      <c r="C79" s="109" t="s">
        <v>110</v>
      </c>
      <c r="D79" s="105">
        <v>1.0</v>
      </c>
      <c r="E79" s="59" t="s">
        <v>27</v>
      </c>
      <c r="F79" s="60">
        <v>4200.0</v>
      </c>
      <c r="G79" s="60">
        <v>8280.0</v>
      </c>
      <c r="H79" s="60">
        <v>4000.0</v>
      </c>
      <c r="I79" s="60">
        <v>18650.0</v>
      </c>
      <c r="J79" s="60">
        <v>28000.0</v>
      </c>
      <c r="K79" s="65">
        <v>7600.0</v>
      </c>
      <c r="L79" s="100">
        <f t="shared" si="20"/>
        <v>11788.33</v>
      </c>
      <c r="M79" s="100">
        <f t="shared" si="4"/>
        <v>9570.71</v>
      </c>
      <c r="N79" s="101">
        <f t="shared" si="21"/>
        <v>2217.62</v>
      </c>
      <c r="O79" s="101">
        <f t="shared" si="22"/>
        <v>21359.04</v>
      </c>
      <c r="P79" s="34"/>
      <c r="Q79" s="45"/>
      <c r="R79" s="34"/>
    </row>
    <row r="80">
      <c r="A80" s="70"/>
      <c r="B80" s="103" t="s">
        <v>94</v>
      </c>
      <c r="C80" s="71"/>
      <c r="D80" s="49"/>
      <c r="E80" s="50"/>
      <c r="F80" s="81"/>
      <c r="G80" s="51"/>
      <c r="H80" s="81"/>
      <c r="I80" s="81"/>
      <c r="J80" s="81"/>
      <c r="K80" s="52"/>
      <c r="L80" s="53" t="str">
        <f t="shared" si="20"/>
        <v/>
      </c>
      <c r="M80" s="53" t="str">
        <f t="shared" si="4"/>
        <v/>
      </c>
      <c r="N80" s="54" t="str">
        <f t="shared" si="21"/>
        <v/>
      </c>
      <c r="O80" s="54" t="str">
        <f t="shared" si="22"/>
        <v/>
      </c>
      <c r="P80" s="34"/>
      <c r="Q80" s="45"/>
      <c r="R80" s="34"/>
    </row>
    <row r="81">
      <c r="A81" s="94" t="s">
        <v>151</v>
      </c>
      <c r="B81" s="95" t="s">
        <v>98</v>
      </c>
      <c r="C81" s="113" t="s">
        <v>110</v>
      </c>
      <c r="D81" s="114">
        <v>1.0</v>
      </c>
      <c r="E81" s="98" t="s">
        <v>27</v>
      </c>
      <c r="F81" s="66">
        <v>4300.0</v>
      </c>
      <c r="G81" s="66">
        <v>5200.0</v>
      </c>
      <c r="H81" s="66">
        <v>4000.0</v>
      </c>
      <c r="I81" s="66">
        <v>17200.0</v>
      </c>
      <c r="J81" s="66">
        <v>27000.0</v>
      </c>
      <c r="K81" s="99">
        <v>7600.0</v>
      </c>
      <c r="L81" s="100">
        <f t="shared" si="20"/>
        <v>10883.33</v>
      </c>
      <c r="M81" s="100">
        <f t="shared" si="4"/>
        <v>9310.73</v>
      </c>
      <c r="N81" s="101">
        <f t="shared" si="21"/>
        <v>1572.6</v>
      </c>
      <c r="O81" s="101">
        <f t="shared" si="22"/>
        <v>20194.06</v>
      </c>
      <c r="P81" s="34"/>
      <c r="Q81" s="45"/>
      <c r="R81" s="34"/>
    </row>
    <row r="82">
      <c r="A82" s="115" t="s">
        <v>152</v>
      </c>
      <c r="B82" s="116" t="s">
        <v>153</v>
      </c>
      <c r="C82" s="117" t="s">
        <v>110</v>
      </c>
      <c r="D82" s="118">
        <v>1.0</v>
      </c>
      <c r="E82" s="119" t="s">
        <v>27</v>
      </c>
      <c r="F82" s="120">
        <v>4100.0</v>
      </c>
      <c r="G82" s="120">
        <v>5200.0</v>
      </c>
      <c r="H82" s="120">
        <v>4000.0</v>
      </c>
      <c r="I82" s="120">
        <v>17615.0</v>
      </c>
      <c r="J82" s="120">
        <v>27000.0</v>
      </c>
      <c r="K82" s="121">
        <v>7600.0</v>
      </c>
      <c r="L82" s="53">
        <f t="shared" si="20"/>
        <v>10919.17</v>
      </c>
      <c r="M82" s="53">
        <f t="shared" si="4"/>
        <v>9397.12</v>
      </c>
      <c r="N82" s="54">
        <f t="shared" si="21"/>
        <v>1522.05</v>
      </c>
      <c r="O82" s="54">
        <f t="shared" si="22"/>
        <v>20316.29</v>
      </c>
      <c r="P82" s="34"/>
      <c r="Q82" s="45"/>
      <c r="R82" s="34"/>
    </row>
    <row r="83">
      <c r="A83" s="94" t="s">
        <v>154</v>
      </c>
      <c r="B83" s="95" t="s">
        <v>96</v>
      </c>
      <c r="C83" s="113" t="s">
        <v>110</v>
      </c>
      <c r="D83" s="114">
        <v>1.0</v>
      </c>
      <c r="E83" s="98" t="s">
        <v>27</v>
      </c>
      <c r="F83" s="66">
        <v>4200.0</v>
      </c>
      <c r="G83" s="66">
        <v>7200.0</v>
      </c>
      <c r="H83" s="66">
        <v>4000.0</v>
      </c>
      <c r="I83" s="66">
        <v>17615.0</v>
      </c>
      <c r="J83" s="66">
        <v>31000.0</v>
      </c>
      <c r="K83" s="99">
        <v>7600.0</v>
      </c>
      <c r="L83" s="100">
        <f t="shared" si="20"/>
        <v>11935.83</v>
      </c>
      <c r="M83" s="100">
        <f t="shared" si="4"/>
        <v>10580.58</v>
      </c>
      <c r="N83" s="101">
        <f t="shared" si="21"/>
        <v>1355.25</v>
      </c>
      <c r="O83" s="101">
        <f t="shared" si="22"/>
        <v>22516.41</v>
      </c>
      <c r="P83" s="34"/>
      <c r="Q83" s="45"/>
      <c r="R83" s="34"/>
    </row>
    <row r="84">
      <c r="A84" s="115" t="s">
        <v>155</v>
      </c>
      <c r="B84" s="116" t="s">
        <v>100</v>
      </c>
      <c r="C84" s="117" t="s">
        <v>110</v>
      </c>
      <c r="D84" s="118">
        <v>1.0</v>
      </c>
      <c r="E84" s="119" t="s">
        <v>27</v>
      </c>
      <c r="F84" s="120">
        <v>3500.0</v>
      </c>
      <c r="G84" s="120">
        <v>5200.0</v>
      </c>
      <c r="H84" s="120">
        <v>4000.0</v>
      </c>
      <c r="I84" s="120">
        <v>17205.0</v>
      </c>
      <c r="J84" s="120">
        <v>20000.0</v>
      </c>
      <c r="K84" s="121">
        <v>7600.0</v>
      </c>
      <c r="L84" s="53">
        <f t="shared" si="20"/>
        <v>9584.17</v>
      </c>
      <c r="M84" s="53">
        <f t="shared" si="4"/>
        <v>7182.26</v>
      </c>
      <c r="N84" s="54">
        <f t="shared" si="21"/>
        <v>2401.91</v>
      </c>
      <c r="O84" s="54">
        <f t="shared" si="22"/>
        <v>16766.43</v>
      </c>
      <c r="P84" s="34"/>
      <c r="Q84" s="45"/>
      <c r="R84" s="34"/>
    </row>
    <row r="85">
      <c r="A85" s="94"/>
      <c r="B85" s="111" t="s">
        <v>101</v>
      </c>
      <c r="C85" s="96"/>
      <c r="D85" s="97"/>
      <c r="E85" s="98"/>
      <c r="F85" s="122"/>
      <c r="G85" s="122"/>
      <c r="H85" s="122"/>
      <c r="I85" s="122"/>
      <c r="J85" s="122"/>
      <c r="K85" s="123"/>
      <c r="L85" s="100" t="str">
        <f t="shared" si="20"/>
        <v/>
      </c>
      <c r="M85" s="100" t="str">
        <f t="shared" si="4"/>
        <v/>
      </c>
      <c r="N85" s="101" t="str">
        <f t="shared" si="21"/>
        <v/>
      </c>
      <c r="O85" s="101" t="str">
        <f t="shared" si="22"/>
        <v/>
      </c>
      <c r="P85" s="34"/>
      <c r="Q85" s="45"/>
      <c r="R85" s="34"/>
    </row>
    <row r="86">
      <c r="A86" s="115" t="s">
        <v>156</v>
      </c>
      <c r="B86" s="116" t="s">
        <v>103</v>
      </c>
      <c r="C86" s="117" t="s">
        <v>110</v>
      </c>
      <c r="D86" s="118">
        <v>1.0</v>
      </c>
      <c r="E86" s="119" t="s">
        <v>27</v>
      </c>
      <c r="F86" s="120">
        <v>4200.0</v>
      </c>
      <c r="G86" s="120">
        <v>7700.0</v>
      </c>
      <c r="H86" s="120">
        <v>6000.0</v>
      </c>
      <c r="I86" s="120">
        <v>18405.0</v>
      </c>
      <c r="J86" s="120">
        <v>30000.0</v>
      </c>
      <c r="K86" s="121">
        <v>7600.0</v>
      </c>
      <c r="L86" s="53">
        <f t="shared" si="20"/>
        <v>12317.5</v>
      </c>
      <c r="M86" s="53">
        <f t="shared" si="4"/>
        <v>9991.09</v>
      </c>
      <c r="N86" s="54">
        <f t="shared" si="21"/>
        <v>2326.41</v>
      </c>
      <c r="O86" s="54">
        <f t="shared" si="22"/>
        <v>22308.59</v>
      </c>
      <c r="P86" s="34"/>
      <c r="Q86" s="45"/>
      <c r="R86" s="34"/>
    </row>
    <row r="87">
      <c r="A87" s="94" t="s">
        <v>157</v>
      </c>
      <c r="B87" s="95" t="s">
        <v>158</v>
      </c>
      <c r="C87" s="113" t="s">
        <v>110</v>
      </c>
      <c r="D87" s="114">
        <v>1.0</v>
      </c>
      <c r="E87" s="98" t="s">
        <v>27</v>
      </c>
      <c r="F87" s="66">
        <v>3200.0</v>
      </c>
      <c r="G87" s="66">
        <v>5200.0</v>
      </c>
      <c r="H87" s="66">
        <v>4000.0</v>
      </c>
      <c r="I87" s="66">
        <v>18405.0</v>
      </c>
      <c r="J87" s="66">
        <v>30000.0</v>
      </c>
      <c r="K87" s="99">
        <v>7600.0</v>
      </c>
      <c r="L87" s="100">
        <f t="shared" si="20"/>
        <v>11400.83</v>
      </c>
      <c r="M87" s="100">
        <f t="shared" si="4"/>
        <v>10676.24</v>
      </c>
      <c r="N87" s="101">
        <f t="shared" si="21"/>
        <v>724.59</v>
      </c>
      <c r="O87" s="101">
        <f t="shared" si="22"/>
        <v>22077.07</v>
      </c>
      <c r="P87" s="34"/>
      <c r="Q87" s="45"/>
      <c r="R87" s="34"/>
    </row>
    <row r="88">
      <c r="A88" s="124" t="s">
        <v>159</v>
      </c>
      <c r="B88" s="125" t="s">
        <v>160</v>
      </c>
      <c r="C88" s="126" t="s">
        <v>110</v>
      </c>
      <c r="D88" s="127">
        <v>1.0</v>
      </c>
      <c r="E88" s="128" t="s">
        <v>27</v>
      </c>
      <c r="F88" s="129">
        <v>4200.0</v>
      </c>
      <c r="G88" s="129">
        <v>5200.0</v>
      </c>
      <c r="H88" s="129">
        <v>4000.0</v>
      </c>
      <c r="I88" s="129">
        <v>17615.0</v>
      </c>
      <c r="J88" s="129">
        <v>25000.0</v>
      </c>
      <c r="K88" s="130">
        <v>7600.0</v>
      </c>
      <c r="L88" s="131">
        <f t="shared" si="20"/>
        <v>10602.5</v>
      </c>
      <c r="M88" s="131">
        <f t="shared" si="4"/>
        <v>8709.19</v>
      </c>
      <c r="N88" s="132">
        <f t="shared" si="21"/>
        <v>1893.31</v>
      </c>
      <c r="O88" s="132">
        <f t="shared" si="22"/>
        <v>19311.69</v>
      </c>
      <c r="P88" s="34"/>
      <c r="Q88" s="45"/>
      <c r="R88" s="34"/>
    </row>
    <row r="89" ht="17.25" customHeight="1">
      <c r="A89" s="133"/>
      <c r="B89" s="134"/>
      <c r="C89" s="134"/>
      <c r="D89" s="135"/>
      <c r="E89" s="135"/>
      <c r="F89" s="136"/>
      <c r="G89" s="136"/>
      <c r="H89" s="136"/>
      <c r="I89" s="136"/>
      <c r="J89" s="136"/>
      <c r="K89" s="136"/>
      <c r="L89" s="137"/>
      <c r="M89" s="137"/>
      <c r="N89" s="138"/>
      <c r="O89" s="138"/>
      <c r="P89" s="34"/>
      <c r="Q89" s="45"/>
      <c r="R89" s="34"/>
    </row>
    <row r="90" ht="17.25" customHeight="1">
      <c r="A90" s="139" t="s">
        <v>161</v>
      </c>
      <c r="P90" s="34"/>
      <c r="Q90" s="45"/>
      <c r="R90" s="34"/>
    </row>
    <row r="91" ht="17.25" customHeight="1">
      <c r="A91" s="139" t="s">
        <v>162</v>
      </c>
      <c r="P91" s="34"/>
      <c r="Q91" s="45"/>
      <c r="R91" s="34"/>
    </row>
    <row r="92" ht="16.5" customHeight="1">
      <c r="A92" s="45"/>
      <c r="B92" s="45"/>
      <c r="C92" s="45"/>
      <c r="D92" s="140"/>
      <c r="E92" s="140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ht="12.75" customHeight="1">
      <c r="A93" s="141"/>
      <c r="B93" s="12"/>
      <c r="C93" s="13"/>
      <c r="D93" s="14"/>
      <c r="E93" s="15"/>
      <c r="F93" s="13" t="str">
        <f>IF('DADOS e Estimativa'!F3="","",'DADOS e Estimativa'!F3)</f>
        <v/>
      </c>
      <c r="G93" s="13" t="str">
        <f>IF('DADOS e Estimativa'!G3="","",'DADOS e Estimativa'!G3)</f>
        <v/>
      </c>
      <c r="H93" s="13" t="str">
        <f>IF('DADOS e Estimativa'!H3="","",'DADOS e Estimativa'!H3)</f>
        <v/>
      </c>
      <c r="I93" s="13" t="str">
        <f>IF('DADOS e Estimativa'!I3="","",'DADOS e Estimativa'!I3)</f>
        <v/>
      </c>
      <c r="J93" s="13" t="str">
        <f>IF('DADOS e Estimativa'!J3="","",'DADOS e Estimativa'!J3)</f>
        <v/>
      </c>
      <c r="K93" s="13" t="str">
        <f>IF('DADOS e Estimativa'!K3="","",'DADOS e Estimativa'!K3)</f>
        <v/>
      </c>
      <c r="L93" s="142"/>
      <c r="M93" s="143"/>
      <c r="N93" s="142"/>
      <c r="O93" s="143"/>
    </row>
    <row r="94" ht="38.25" customHeight="1">
      <c r="A94" s="24" t="str">
        <f>IF('DADOS e Estimativa'!A4="","",'DADOS e Estimativa'!A4)</f>
        <v>Grupo/Item</v>
      </c>
      <c r="B94" s="24" t="str">
        <f>IF('DADOS e Estimativa'!B4="","",'DADOS e Estimativa'!B4)</f>
        <v>Local</v>
      </c>
      <c r="C94" s="24" t="str">
        <f>IF('DADOS e Estimativa'!C4="","",'DADOS e Estimativa'!C4)</f>
        <v>Descrição</v>
      </c>
      <c r="D94" s="24" t="str">
        <f>IF('DADOS e Estimativa'!D4="","",'DADOS e Estimativa'!D4)</f>
        <v>Qtde.</v>
      </c>
      <c r="E94" s="24" t="str">
        <f>IF('DADOS e Estimativa'!E4="","",'DADOS e Estimativa'!E4)</f>
        <v>Unid.</v>
      </c>
      <c r="F94" s="24" t="str">
        <f>IF('DADOS e Estimativa'!F4="","",'DADOS e Estimativa'!F4)</f>
        <v>Acistel</v>
      </c>
      <c r="G94" s="24" t="str">
        <f>IF('DADOS e Estimativa'!G4="","",'DADOS e Estimativa'!G4)</f>
        <v>Grotto</v>
      </c>
      <c r="H94" s="24" t="str">
        <f>IF('DADOS e Estimativa'!H4="","",'DADOS e Estimativa'!H4)</f>
        <v>Indelmatec</v>
      </c>
      <c r="I94" s="24" t="str">
        <f>IF('DADOS e Estimativa'!I4="","",'DADOS e Estimativa'!I4)</f>
        <v>Eletrofase</v>
      </c>
      <c r="J94" s="24" t="str">
        <f>IF('DADOS e Estimativa'!J4="","",'DADOS e Estimativa'!J4)</f>
        <v>RA´s</v>
      </c>
      <c r="K94" s="24" t="str">
        <f>IF('DADOS e Estimativa'!K4="","",'DADOS e Estimativa'!K4)</f>
        <v>Banco de Preços</v>
      </c>
      <c r="L94" s="144" t="s">
        <v>163</v>
      </c>
      <c r="M94" s="145"/>
      <c r="N94" s="144" t="s">
        <v>14</v>
      </c>
      <c r="O94" s="145"/>
    </row>
    <row r="95" ht="12.75" customHeight="1">
      <c r="A95" s="146"/>
      <c r="B95" s="19"/>
      <c r="C95" s="20"/>
      <c r="D95" s="21"/>
      <c r="E95" s="147"/>
      <c r="F95" s="20" t="str">
        <f>IF('DADOS e Estimativa'!F5="","",'DADOS e Estimativa'!F5)</f>
        <v/>
      </c>
      <c r="G95" s="20" t="str">
        <f>IF('DADOS e Estimativa'!G5="","",'DADOS e Estimativa'!G5)</f>
        <v/>
      </c>
      <c r="H95" s="20" t="str">
        <f>IF('DADOS e Estimativa'!H5="","",'DADOS e Estimativa'!H5)</f>
        <v/>
      </c>
      <c r="I95" s="20" t="str">
        <f>IF('DADOS e Estimativa'!I5="","",'DADOS e Estimativa'!I5)</f>
        <v/>
      </c>
      <c r="J95" s="20" t="str">
        <f>IF('DADOS e Estimativa'!J5="","",'DADOS e Estimativa'!J5)</f>
        <v/>
      </c>
      <c r="K95" s="20" t="str">
        <f>IF('DADOS e Estimativa'!K5="","",'DADOS e Estimativa'!K5)</f>
        <v/>
      </c>
      <c r="L95" s="144" t="s">
        <v>164</v>
      </c>
      <c r="M95" s="145"/>
      <c r="N95" s="144" t="s">
        <v>165</v>
      </c>
      <c r="O95" s="145"/>
    </row>
    <row r="96" ht="13.5" customHeight="1">
      <c r="A96" s="148"/>
      <c r="B96" s="29"/>
      <c r="C96" s="30"/>
      <c r="D96" s="31"/>
      <c r="E96" s="32"/>
      <c r="F96" s="30" t="str">
        <f>IF('DADOS e Estimativa'!F6="","",'DADOS e Estimativa'!F6)</f>
        <v/>
      </c>
      <c r="G96" s="30" t="str">
        <f>IF('DADOS e Estimativa'!G6="","",'DADOS e Estimativa'!G6)</f>
        <v/>
      </c>
      <c r="H96" s="30" t="str">
        <f>IF('DADOS e Estimativa'!H6="","",'DADOS e Estimativa'!H6)</f>
        <v/>
      </c>
      <c r="I96" s="30" t="str">
        <f>IF('DADOS e Estimativa'!I6="","",'DADOS e Estimativa'!I6)</f>
        <v/>
      </c>
      <c r="J96" s="30" t="str">
        <f>IF('DADOS e Estimativa'!J6="","",'DADOS e Estimativa'!J6)</f>
        <v/>
      </c>
      <c r="K96" s="30" t="str">
        <f>IF('DADOS e Estimativa'!K6="","",'DADOS e Estimativa'!K6)</f>
        <v/>
      </c>
      <c r="L96" s="149"/>
      <c r="M96" s="150"/>
      <c r="N96" s="149"/>
      <c r="O96" s="150"/>
    </row>
    <row r="97" ht="15.75" customHeight="1">
      <c r="A97" s="151" t="str">
        <f>IF('DADOS e Estimativa'!A7="","",'DADOS e Estimativa'!A7)</f>
        <v/>
      </c>
      <c r="B97" s="152" t="str">
        <f>IF('DADOS e Estimativa'!B7="","",'DADOS e Estimativa'!B7)</f>
        <v>CIRCUNSCRIÇÃO I</v>
      </c>
      <c r="C97" s="153" t="str">
        <f>IF('DADOS e Estimativa'!C7="","",'DADOS e Estimativa'!C7)</f>
        <v>MANUT. TRANSFORMADORES</v>
      </c>
      <c r="D97" s="154" t="str">
        <f>IF('DADOS e Estimativa'!D7="","",'DADOS e Estimativa'!D7)</f>
        <v/>
      </c>
      <c r="E97" s="155" t="str">
        <f>IF('DADOS e Estimativa'!E7="","",'DADOS e Estimativa'!E7)</f>
        <v/>
      </c>
      <c r="F97" s="156" t="str">
        <f>IF('DADOS e Estimativa'!F7&gt;0,IF(AND('DADOS e Estimativa'!$N7&lt;='DADOS e Estimativa'!F7,'DADOS e Estimativa'!F7&lt;='DADOS e Estimativa'!$O7),'DADOS e Estimativa'!F7,"excluído*"),"")</f>
        <v/>
      </c>
      <c r="G97" s="156" t="str">
        <f>IF('DADOS e Estimativa'!G7&gt;0,IF(AND('DADOS e Estimativa'!$N7&lt;='DADOS e Estimativa'!G7,'DADOS e Estimativa'!G7&lt;='DADOS e Estimativa'!$O7),'DADOS e Estimativa'!G7,"excluído*"),"")</f>
        <v/>
      </c>
      <c r="H97" s="156"/>
      <c r="I97" s="156"/>
      <c r="J97" s="156"/>
      <c r="K97" s="157" t="str">
        <f>IF('DADOS e Estimativa'!K7&gt;0,IF(AND('DADOS e Estimativa'!$N7&lt;='DADOS e Estimativa'!K7,'DADOS e Estimativa'!K7&lt;='DADOS e Estimativa'!$O7),'DADOS e Estimativa'!K7,"excluído*"),"")</f>
        <v/>
      </c>
      <c r="L97" s="158" t="str">
        <f>IF(SUM(F97:H97)&gt;0,ROUND(AVERAGE(F97:K97),2),"")</f>
        <v/>
      </c>
      <c r="M97" s="159"/>
      <c r="N97" s="160" t="str">
        <f t="shared" ref="N97:N178" si="23">IF(L97&lt;&gt;"",L97*D97,"")</f>
        <v/>
      </c>
      <c r="O97" s="161"/>
    </row>
    <row r="98" ht="16.5" customHeight="1">
      <c r="A98" s="162" t="str">
        <f>IF('DADOS e Estimativa'!A8="","",'DADOS e Estimativa'!A8)</f>
        <v>1.1</v>
      </c>
      <c r="B98" s="163" t="str">
        <f>IF('DADOS e Estimativa'!B8="","",'DADOS e Estimativa'!B8)</f>
        <v>Campinas - Sede Administrativa</v>
      </c>
      <c r="C98" s="163" t="str">
        <f>IF('DADOS e Estimativa'!C8="","",'DADOS e Estimativa'!C8)</f>
        <v>Cabine com dois trafos de 500 kVA, a seco.</v>
      </c>
      <c r="D98" s="164">
        <f>IF('DADOS e Estimativa'!D8="","",'DADOS e Estimativa'!D8)</f>
        <v>1</v>
      </c>
      <c r="E98" s="165" t="str">
        <f>IF('DADOS e Estimativa'!E8="","",'DADOS e Estimativa'!E8)</f>
        <v>Manutenção</v>
      </c>
      <c r="F98" s="166" t="str">
        <f>IF('DADOS e Estimativa'!F8&gt;0,IF(AND('DADOS e Estimativa'!$N8&lt;='DADOS e Estimativa'!F8,'DADOS e Estimativa'!F8&lt;='DADOS e Estimativa'!$O8),'DADOS e Estimativa'!F8,"excluído*"),"")</f>
        <v>excluído*</v>
      </c>
      <c r="G98" s="166">
        <f>IF('DADOS e Estimativa'!G8&gt;0,IF(AND('DADOS e Estimativa'!$N8&lt;='DADOS e Estimativa'!G8,'DADOS e Estimativa'!G8&lt;='DADOS e Estimativa'!$O8),'DADOS e Estimativa'!G8,"excluído*"),"")</f>
        <v>17900</v>
      </c>
      <c r="H98" s="166">
        <f>IF('DADOS e Estimativa'!H8&gt;0,IF(AND('DADOS e Estimativa'!$N8&lt;='DADOS e Estimativa'!H8,'DADOS e Estimativa'!H8&lt;='DADOS e Estimativa'!$O8),'DADOS e Estimativa'!H8,"excluído*"),"")</f>
        <v>9000</v>
      </c>
      <c r="I98" s="166">
        <f>IF('DADOS e Estimativa'!I8&gt;0,IF(AND('DADOS e Estimativa'!$N8&lt;='DADOS e Estimativa'!I8,'DADOS e Estimativa'!I8&lt;='DADOS e Estimativa'!$O8),'DADOS e Estimativa'!I8,"excluído*"),"")</f>
        <v>18850</v>
      </c>
      <c r="J98" s="166" t="str">
        <f>IF('DADOS e Estimativa'!J8&gt;0,IF(AND('DADOS e Estimativa'!$N8&lt;='DADOS e Estimativa'!J8,'DADOS e Estimativa'!J8&lt;='DADOS e Estimativa'!$O8),'DADOS e Estimativa'!J8,"excluído*"),"")</f>
        <v>excluído*</v>
      </c>
      <c r="K98" s="166" t="str">
        <f>IF('DADOS e Estimativa'!K8&gt;0,IF(AND('DADOS e Estimativa'!$N8&lt;='DADOS e Estimativa'!K8,'DADOS e Estimativa'!K8&lt;='DADOS e Estimativa'!$O8),'DADOS e Estimativa'!K8,"excluído*"),"")</f>
        <v/>
      </c>
      <c r="L98" s="167">
        <f t="shared" ref="L98:L178" si="24">IF(SUM(F98:K98)&gt;0,ROUND(AVERAGE(F98:K98),2),"")</f>
        <v>15250</v>
      </c>
      <c r="M98" s="145"/>
      <c r="N98" s="168">
        <f t="shared" si="23"/>
        <v>15250</v>
      </c>
      <c r="O98" s="145"/>
    </row>
    <row r="99">
      <c r="A99" s="169" t="str">
        <f>IF('DADOS e Estimativa'!A9="","",'DADOS e Estimativa'!A9)</f>
        <v>1.2</v>
      </c>
      <c r="B99" s="170" t="str">
        <f>IF('DADOS e Estimativa'!B9="","",'DADOS e Estimativa'!B9)</f>
        <v>Campinas - Sede Judicial</v>
      </c>
      <c r="C99" s="171" t="str">
        <f>IF('DADOS e Estimativa'!C9="","",'DADOS e Estimativa'!C9)</f>
        <v>Cabine com três trafos:Um trafo de 750 kVA, a seco; Um trafo de 1.000 kVA, a seco; Um trafo de 1.250 kVA, a seco.</v>
      </c>
      <c r="D99" s="172">
        <f>IF('DADOS e Estimativa'!D9="","",'DADOS e Estimativa'!D9)</f>
        <v>1</v>
      </c>
      <c r="E99" s="173" t="str">
        <f>IF('DADOS e Estimativa'!E9="","",'DADOS e Estimativa'!E9)</f>
        <v>Manutenção</v>
      </c>
      <c r="F99" s="174" t="str">
        <f>IF('DADOS e Estimativa'!F9&gt;0,IF(AND('DADOS e Estimativa'!$N9&lt;='DADOS e Estimativa'!F9,'DADOS e Estimativa'!F9&lt;='DADOS e Estimativa'!$O9),'DADOS e Estimativa'!F9,"excluído*"),"")</f>
        <v>excluído*</v>
      </c>
      <c r="G99" s="174">
        <f>IF('DADOS e Estimativa'!G9&gt;0,IF(AND('DADOS e Estimativa'!$N9&lt;='DADOS e Estimativa'!G9,'DADOS e Estimativa'!G9&lt;='DADOS e Estimativa'!$O9),'DADOS e Estimativa'!G9,"excluído*"),"")</f>
        <v>23730</v>
      </c>
      <c r="H99" s="174">
        <f>IF('DADOS e Estimativa'!H9&gt;0,IF(AND('DADOS e Estimativa'!$N9&lt;='DADOS e Estimativa'!H9,'DADOS e Estimativa'!H9&lt;='DADOS e Estimativa'!$O9),'DADOS e Estimativa'!H9,"excluído*"),"")</f>
        <v>11000</v>
      </c>
      <c r="I99" s="174">
        <f>IF('DADOS e Estimativa'!I9&gt;0,IF(AND('DADOS e Estimativa'!$N9&lt;='DADOS e Estimativa'!I9,'DADOS e Estimativa'!I9&lt;='DADOS e Estimativa'!$O9),'DADOS e Estimativa'!I9,"excluído*"),"")</f>
        <v>29380</v>
      </c>
      <c r="J99" s="174" t="str">
        <f>IF('DADOS e Estimativa'!J9&gt;0,IF(AND('DADOS e Estimativa'!$N9&lt;='DADOS e Estimativa'!J9,'DADOS e Estimativa'!J9&lt;='DADOS e Estimativa'!$O9),'DADOS e Estimativa'!J9,"excluído*"),"")</f>
        <v>excluído*</v>
      </c>
      <c r="K99" s="174" t="str">
        <f>IF('DADOS e Estimativa'!K9&gt;0,IF(AND('DADOS e Estimativa'!$N9&lt;='DADOS e Estimativa'!K9,'DADOS e Estimativa'!K9&lt;='DADOS e Estimativa'!$O9),'DADOS e Estimativa'!K9,"excluído*"),"")</f>
        <v/>
      </c>
      <c r="L99" s="175">
        <f t="shared" si="24"/>
        <v>21370</v>
      </c>
      <c r="M99" s="145"/>
      <c r="N99" s="176">
        <f t="shared" si="23"/>
        <v>21370</v>
      </c>
      <c r="O99" s="159"/>
    </row>
    <row r="100">
      <c r="A100" s="162" t="str">
        <f>IF('DADOS e Estimativa'!A10="","",'DADOS e Estimativa'!A10)</f>
        <v>1.3</v>
      </c>
      <c r="B100" s="163" t="str">
        <f>IF('DADOS e Estimativa'!B10="","",'DADOS e Estimativa'!B10)</f>
        <v>Campinas - Almoxarifado (Anexo Barão Geraldo)</v>
      </c>
      <c r="C100" s="177" t="str">
        <f>IF('DADOS e Estimativa'!C10="","",'DADOS e Estimativa'!C10)</f>
        <v>Transformador em poste de 150 kVA, a óleo.</v>
      </c>
      <c r="D100" s="164">
        <f>IF('DADOS e Estimativa'!D10="","",'DADOS e Estimativa'!D10)</f>
        <v>1</v>
      </c>
      <c r="E100" s="165" t="str">
        <f>IF('DADOS e Estimativa'!E10="","",'DADOS e Estimativa'!E10)</f>
        <v>Manutenção</v>
      </c>
      <c r="F100" s="166" t="str">
        <f>IF('DADOS e Estimativa'!F10&gt;0,IF(AND('DADOS e Estimativa'!$N10&lt;='DADOS e Estimativa'!F10,'DADOS e Estimativa'!F10&lt;='DADOS e Estimativa'!$O10),'DADOS e Estimativa'!F10,"excluído*"),"")</f>
        <v>excluído*</v>
      </c>
      <c r="G100" s="166">
        <f>IF('DADOS e Estimativa'!G10&gt;0,IF(AND('DADOS e Estimativa'!$N10&lt;='DADOS e Estimativa'!G10,'DADOS e Estimativa'!G10&lt;='DADOS e Estimativa'!$O10),'DADOS e Estimativa'!G10,"excluído*"),"")</f>
        <v>9350</v>
      </c>
      <c r="H100" s="166">
        <f>IF('DADOS e Estimativa'!H10&gt;0,IF(AND('DADOS e Estimativa'!$N10&lt;='DADOS e Estimativa'!H10,'DADOS e Estimativa'!H10&lt;='DADOS e Estimativa'!$O10),'DADOS e Estimativa'!H10,"excluído*"),"")</f>
        <v>7000</v>
      </c>
      <c r="I100" s="166" t="str">
        <f>IF('DADOS e Estimativa'!I10&gt;0,IF(AND('DADOS e Estimativa'!$N10&lt;='DADOS e Estimativa'!I10,'DADOS e Estimativa'!I10&lt;='DADOS e Estimativa'!$O10),'DADOS e Estimativa'!I10,"excluído*"),"")</f>
        <v>excluído*</v>
      </c>
      <c r="J100" s="166">
        <f>IF('DADOS e Estimativa'!J10&gt;0,IF(AND('DADOS e Estimativa'!$N10&lt;='DADOS e Estimativa'!J10,'DADOS e Estimativa'!J10&lt;='DADOS e Estimativa'!$O10),'DADOS e Estimativa'!J10,"excluído*"),"")</f>
        <v>14978</v>
      </c>
      <c r="K100" s="166">
        <f>IF('DADOS e Estimativa'!K10&gt;0,IF(AND('DADOS e Estimativa'!$N10&lt;='DADOS e Estimativa'!K10,'DADOS e Estimativa'!K10&lt;='DADOS e Estimativa'!$O10),'DADOS e Estimativa'!K10,"excluído*"),"")</f>
        <v>8928</v>
      </c>
      <c r="L100" s="167">
        <f t="shared" si="24"/>
        <v>10064</v>
      </c>
      <c r="M100" s="145"/>
      <c r="N100" s="168">
        <f t="shared" si="23"/>
        <v>10064</v>
      </c>
      <c r="O100" s="145"/>
    </row>
    <row r="101" ht="35.25" customHeight="1">
      <c r="A101" s="169" t="str">
        <f>IF('DADOS e Estimativa'!A11="","",'DADOS e Estimativa'!A11)</f>
        <v>1.4</v>
      </c>
      <c r="B101" s="170" t="str">
        <f>IF('DADOS e Estimativa'!B11="","",'DADOS e Estimativa'!B11)</f>
        <v>Campinas - FT</v>
      </c>
      <c r="C101" s="171" t="str">
        <f>IF('DADOS e Estimativa'!C11="","",'DADOS e Estimativa'!C11)</f>
        <v>Cabine com quatro trafos: Um trafo de 150 kVA, a seco; Um trafo de 112,5 kVA, a seco; Um trafo de 500 kVA, a seco; Um trafo de 500 kVA, a óleo.</v>
      </c>
      <c r="D101" s="172">
        <f>IF('DADOS e Estimativa'!D11="","",'DADOS e Estimativa'!D11)</f>
        <v>1</v>
      </c>
      <c r="E101" s="173" t="str">
        <f>IF('DADOS e Estimativa'!E11="","",'DADOS e Estimativa'!E11)</f>
        <v>Manutenção</v>
      </c>
      <c r="F101" s="174">
        <f>IF('DADOS e Estimativa'!F11&gt;0,IF(AND('DADOS e Estimativa'!$N11&lt;='DADOS e Estimativa'!F11,'DADOS e Estimativa'!F11&lt;='DADOS e Estimativa'!$O11),'DADOS e Estimativa'!F11,"excluído*"),"")</f>
        <v>9000</v>
      </c>
      <c r="G101" s="174">
        <f>IF('DADOS e Estimativa'!G11&gt;0,IF(AND('DADOS e Estimativa'!$N11&lt;='DADOS e Estimativa'!G11,'DADOS e Estimativa'!G11&lt;='DADOS e Estimativa'!$O11),'DADOS e Estimativa'!G11,"excluído*"),"")</f>
        <v>25300</v>
      </c>
      <c r="H101" s="174">
        <f>IF('DADOS e Estimativa'!H11&gt;0,IF(AND('DADOS e Estimativa'!$N11&lt;='DADOS e Estimativa'!H11,'DADOS e Estimativa'!H11&lt;='DADOS e Estimativa'!$O11),'DADOS e Estimativa'!H11,"excluído*"),"")</f>
        <v>11000</v>
      </c>
      <c r="I101" s="174">
        <f>IF('DADOS e Estimativa'!I11&gt;0,IF(AND('DADOS e Estimativa'!$N11&lt;='DADOS e Estimativa'!I11,'DADOS e Estimativa'!I11&lt;='DADOS e Estimativa'!$O11),'DADOS e Estimativa'!I11,"excluído*"),"")</f>
        <v>29380</v>
      </c>
      <c r="J101" s="174" t="str">
        <f>IF('DADOS e Estimativa'!J11&gt;0,IF(AND('DADOS e Estimativa'!$N11&lt;='DADOS e Estimativa'!J11,'DADOS e Estimativa'!J11&lt;='DADOS e Estimativa'!$O11),'DADOS e Estimativa'!J11,"excluído*"),"")</f>
        <v>excluído*</v>
      </c>
      <c r="K101" s="174" t="str">
        <f>IF('DADOS e Estimativa'!K11&gt;0,IF(AND('DADOS e Estimativa'!$N11&lt;='DADOS e Estimativa'!K11,'DADOS e Estimativa'!K11&lt;='DADOS e Estimativa'!$O11),'DADOS e Estimativa'!K11,"excluído*"),"")</f>
        <v/>
      </c>
      <c r="L101" s="175">
        <f t="shared" si="24"/>
        <v>18670</v>
      </c>
      <c r="M101" s="145"/>
      <c r="N101" s="176">
        <f t="shared" si="23"/>
        <v>18670</v>
      </c>
      <c r="O101" s="159"/>
    </row>
    <row r="102" ht="24.75" customHeight="1">
      <c r="A102" s="162" t="str">
        <f>IF('DADOS e Estimativa'!A12="","",'DADOS e Estimativa'!A12)</f>
        <v>1.5</v>
      </c>
      <c r="B102" s="163" t="str">
        <f>IF('DADOS e Estimativa'!B12="","",'DADOS e Estimativa'!B12)</f>
        <v>Mogi Guaçu - VT</v>
      </c>
      <c r="C102" s="177" t="str">
        <f>IF('DADOS e Estimativa'!C12="","",'DADOS e Estimativa'!C12)</f>
        <v>Transformador em poste de 225 kVA, a óleo.</v>
      </c>
      <c r="D102" s="164">
        <f>IF('DADOS e Estimativa'!D12="","",'DADOS e Estimativa'!D12)</f>
        <v>1</v>
      </c>
      <c r="E102" s="165" t="str">
        <f>IF('DADOS e Estimativa'!E12="","",'DADOS e Estimativa'!E12)</f>
        <v>Manutenção</v>
      </c>
      <c r="F102" s="166" t="str">
        <f>IF('DADOS e Estimativa'!F12&gt;0,IF(AND('DADOS e Estimativa'!$N12&lt;='DADOS e Estimativa'!F12,'DADOS e Estimativa'!F12&lt;='DADOS e Estimativa'!$O12),'DADOS e Estimativa'!F12,"excluído*"),"")</f>
        <v>excluído*</v>
      </c>
      <c r="G102" s="166">
        <f>IF('DADOS e Estimativa'!G12&gt;0,IF(AND('DADOS e Estimativa'!$N12&lt;='DADOS e Estimativa'!G12,'DADOS e Estimativa'!G12&lt;='DADOS e Estimativa'!$O12),'DADOS e Estimativa'!G12,"excluído*"),"")</f>
        <v>9350</v>
      </c>
      <c r="H102" s="166">
        <f>IF('DADOS e Estimativa'!H12&gt;0,IF(AND('DADOS e Estimativa'!$N12&lt;='DADOS e Estimativa'!H12,'DADOS e Estimativa'!H12&lt;='DADOS e Estimativa'!$O12),'DADOS e Estimativa'!H12,"excluído*"),"")</f>
        <v>7000</v>
      </c>
      <c r="I102" s="166">
        <f>IF('DADOS e Estimativa'!I12&gt;0,IF(AND('DADOS e Estimativa'!$N12&lt;='DADOS e Estimativa'!I12,'DADOS e Estimativa'!I12&lt;='DADOS e Estimativa'!$O12),'DADOS e Estimativa'!I12,"excluído*"),"")</f>
        <v>17225</v>
      </c>
      <c r="J102" s="166" t="str">
        <f>IF('DADOS e Estimativa'!J12&gt;0,IF(AND('DADOS e Estimativa'!$N12&lt;='DADOS e Estimativa'!J12,'DADOS e Estimativa'!J12&lt;='DADOS e Estimativa'!$O12),'DADOS e Estimativa'!J12,"excluído*"),"")</f>
        <v>excluído*</v>
      </c>
      <c r="K102" s="166">
        <f>IF('DADOS e Estimativa'!K12&gt;0,IF(AND('DADOS e Estimativa'!$N12&lt;='DADOS e Estimativa'!K12,'DADOS e Estimativa'!K12&lt;='DADOS e Estimativa'!$O12),'DADOS e Estimativa'!K12,"excluído*"),"")</f>
        <v>14600</v>
      </c>
      <c r="L102" s="167">
        <f t="shared" si="24"/>
        <v>12043.75</v>
      </c>
      <c r="M102" s="145"/>
      <c r="N102" s="168">
        <f t="shared" si="23"/>
        <v>12043.75</v>
      </c>
      <c r="O102" s="145"/>
    </row>
    <row r="103" ht="15.0" customHeight="1">
      <c r="A103" s="169" t="str">
        <f>IF('DADOS e Estimativa'!A13="","",'DADOS e Estimativa'!A13)</f>
        <v>1.6</v>
      </c>
      <c r="B103" s="170" t="str">
        <f>IF('DADOS e Estimativa'!B13="","",'DADOS e Estimativa'!B13)</f>
        <v>Piracicaba - FT</v>
      </c>
      <c r="C103" s="171" t="str">
        <f>IF('DADOS e Estimativa'!C13="","",'DADOS e Estimativa'!C13)</f>
        <v>Transformador em poste de 150 kVA, a óleo.</v>
      </c>
      <c r="D103" s="172">
        <f>IF('DADOS e Estimativa'!D13="","",'DADOS e Estimativa'!D13)</f>
        <v>1</v>
      </c>
      <c r="E103" s="173" t="str">
        <f>IF('DADOS e Estimativa'!E13="","",'DADOS e Estimativa'!E13)</f>
        <v>Manutenção</v>
      </c>
      <c r="F103" s="174" t="str">
        <f>IF('DADOS e Estimativa'!F13&gt;0,IF(AND('DADOS e Estimativa'!$N13&lt;='DADOS e Estimativa'!F13,'DADOS e Estimativa'!F13&lt;='DADOS e Estimativa'!$O13),'DADOS e Estimativa'!F13,"excluído*"),"")</f>
        <v>excluído*</v>
      </c>
      <c r="G103" s="174">
        <f>IF('DADOS e Estimativa'!G13&gt;0,IF(AND('DADOS e Estimativa'!$N13&lt;='DADOS e Estimativa'!G13,'DADOS e Estimativa'!G13&lt;='DADOS e Estimativa'!$O13),'DADOS e Estimativa'!G13,"excluído*"),"")</f>
        <v>9350</v>
      </c>
      <c r="H103" s="174">
        <f>IF('DADOS e Estimativa'!H13&gt;0,IF(AND('DADOS e Estimativa'!$N13&lt;='DADOS e Estimativa'!H13,'DADOS e Estimativa'!H13&lt;='DADOS e Estimativa'!$O13),'DADOS e Estimativa'!H13,"excluído*"),"")</f>
        <v>7000</v>
      </c>
      <c r="I103" s="174" t="str">
        <f>IF('DADOS e Estimativa'!I13&gt;0,IF(AND('DADOS e Estimativa'!$N13&lt;='DADOS e Estimativa'!I13,'DADOS e Estimativa'!I13&lt;='DADOS e Estimativa'!$O13),'DADOS e Estimativa'!I13,"excluído*"),"")</f>
        <v>excluído*</v>
      </c>
      <c r="J103" s="174" t="str">
        <f>IF('DADOS e Estimativa'!J13&gt;0,IF(AND('DADOS e Estimativa'!$N13&lt;='DADOS e Estimativa'!J13,'DADOS e Estimativa'!J13&lt;='DADOS e Estimativa'!$O13),'DADOS e Estimativa'!J13,"excluído*"),"")</f>
        <v>excluído*</v>
      </c>
      <c r="K103" s="174">
        <f>IF('DADOS e Estimativa'!K13&gt;0,IF(AND('DADOS e Estimativa'!$N13&lt;='DADOS e Estimativa'!K13,'DADOS e Estimativa'!K13&lt;='DADOS e Estimativa'!$O13),'DADOS e Estimativa'!K13,"excluído*"),"")</f>
        <v>8928</v>
      </c>
      <c r="L103" s="175">
        <f t="shared" si="24"/>
        <v>8426</v>
      </c>
      <c r="M103" s="145"/>
      <c r="N103" s="176">
        <f t="shared" si="23"/>
        <v>8426</v>
      </c>
      <c r="O103" s="159"/>
    </row>
    <row r="104" ht="14.25" customHeight="1">
      <c r="A104" s="162" t="str">
        <f>IF('DADOS e Estimativa'!A14="","",'DADOS e Estimativa'!A14)</f>
        <v>1.7</v>
      </c>
      <c r="B104" s="163" t="str">
        <f>IF('DADOS e Estimativa'!B14="","",'DADOS e Estimativa'!B14)</f>
        <v>Limeira - FT</v>
      </c>
      <c r="C104" s="177" t="str">
        <f>IF('DADOS e Estimativa'!C14="","",'DADOS e Estimativa'!C14)</f>
        <v>Transformador em poste de 225 kVA, a óleo.</v>
      </c>
      <c r="D104" s="164">
        <f>IF('DADOS e Estimativa'!D14="","",'DADOS e Estimativa'!D14)</f>
        <v>1</v>
      </c>
      <c r="E104" s="165" t="str">
        <f>IF('DADOS e Estimativa'!E14="","",'DADOS e Estimativa'!E14)</f>
        <v>Manutenção</v>
      </c>
      <c r="F104" s="166" t="str">
        <f>IF('DADOS e Estimativa'!F14&gt;0,IF(AND('DADOS e Estimativa'!$N14&lt;='DADOS e Estimativa'!F14,'DADOS e Estimativa'!F14&lt;='DADOS e Estimativa'!$O14),'DADOS e Estimativa'!F14,"excluído*"),"")</f>
        <v>excluído*</v>
      </c>
      <c r="G104" s="166">
        <f>IF('DADOS e Estimativa'!G14&gt;0,IF(AND('DADOS e Estimativa'!$N14&lt;='DADOS e Estimativa'!G14,'DADOS e Estimativa'!G14&lt;='DADOS e Estimativa'!$O14),'DADOS e Estimativa'!G14,"excluído*"),"")</f>
        <v>9350</v>
      </c>
      <c r="H104" s="166">
        <f>IF('DADOS e Estimativa'!H14&gt;0,IF(AND('DADOS e Estimativa'!$N14&lt;='DADOS e Estimativa'!H14,'DADOS e Estimativa'!H14&lt;='DADOS e Estimativa'!$O14),'DADOS e Estimativa'!H14,"excluído*"),"")</f>
        <v>7000</v>
      </c>
      <c r="I104" s="166">
        <f>IF('DADOS e Estimativa'!I14&gt;0,IF(AND('DADOS e Estimativa'!$N14&lt;='DADOS e Estimativa'!I14,'DADOS e Estimativa'!I14&lt;='DADOS e Estimativa'!$O14),'DADOS e Estimativa'!I14,"excluído*"),"")</f>
        <v>17225</v>
      </c>
      <c r="J104" s="166" t="str">
        <f>IF('DADOS e Estimativa'!J14&gt;0,IF(AND('DADOS e Estimativa'!$N14&lt;='DADOS e Estimativa'!J14,'DADOS e Estimativa'!J14&lt;='DADOS e Estimativa'!$O14),'DADOS e Estimativa'!J14,"excluído*"),"")</f>
        <v>excluído*</v>
      </c>
      <c r="K104" s="166">
        <f>IF('DADOS e Estimativa'!K14&gt;0,IF(AND('DADOS e Estimativa'!$N14&lt;='DADOS e Estimativa'!K14,'DADOS e Estimativa'!K14&lt;='DADOS e Estimativa'!$O14),'DADOS e Estimativa'!K14,"excluído*"),"")</f>
        <v>14600</v>
      </c>
      <c r="L104" s="167">
        <f t="shared" si="24"/>
        <v>12043.75</v>
      </c>
      <c r="M104" s="145"/>
      <c r="N104" s="168">
        <f t="shared" si="23"/>
        <v>12043.75</v>
      </c>
      <c r="O104" s="145"/>
    </row>
    <row r="105" ht="16.5" customHeight="1">
      <c r="A105" s="169" t="str">
        <f>IF('DADOS e Estimativa'!A15="","",'DADOS e Estimativa'!A15)</f>
        <v>1.8</v>
      </c>
      <c r="B105" s="170" t="str">
        <f>IF('DADOS e Estimativa'!B15="","",'DADOS e Estimativa'!B15)</f>
        <v>Atibaia - VT</v>
      </c>
      <c r="C105" s="171" t="str">
        <f>IF('DADOS e Estimativa'!C15="","",'DADOS e Estimativa'!C15)</f>
        <v>Transformador em poste de 75 kVA, a óleo.</v>
      </c>
      <c r="D105" s="172">
        <f>IF('DADOS e Estimativa'!D15="","",'DADOS e Estimativa'!D15)</f>
        <v>1</v>
      </c>
      <c r="E105" s="173" t="str">
        <f>IF('DADOS e Estimativa'!E15="","",'DADOS e Estimativa'!E15)</f>
        <v>Manutenção</v>
      </c>
      <c r="F105" s="174" t="str">
        <f>IF('DADOS e Estimativa'!F15&gt;0,IF(AND('DADOS e Estimativa'!$N15&lt;='DADOS e Estimativa'!F15,'DADOS e Estimativa'!F15&lt;='DADOS e Estimativa'!$O15),'DADOS e Estimativa'!F15,"excluído*"),"")</f>
        <v>excluído*</v>
      </c>
      <c r="G105" s="174">
        <f>IF('DADOS e Estimativa'!G15&gt;0,IF(AND('DADOS e Estimativa'!$N15&lt;='DADOS e Estimativa'!G15,'DADOS e Estimativa'!G15&lt;='DADOS e Estimativa'!$O15),'DADOS e Estimativa'!G15,"excluído*"),"")</f>
        <v>8740</v>
      </c>
      <c r="H105" s="174">
        <f>IF('DADOS e Estimativa'!H15&gt;0,IF(AND('DADOS e Estimativa'!$N15&lt;='DADOS e Estimativa'!H15,'DADOS e Estimativa'!H15&lt;='DADOS e Estimativa'!$O15),'DADOS e Estimativa'!H15,"excluído*"),"")</f>
        <v>7000</v>
      </c>
      <c r="I105" s="174" t="str">
        <f>IF('DADOS e Estimativa'!I15&gt;0,IF(AND('DADOS e Estimativa'!$N15&lt;='DADOS e Estimativa'!I15,'DADOS e Estimativa'!I15&lt;='DADOS e Estimativa'!$O15),'DADOS e Estimativa'!I15,"excluído*"),"")</f>
        <v>excluído*</v>
      </c>
      <c r="J105" s="174">
        <f>IF('DADOS e Estimativa'!J15&gt;0,IF(AND('DADOS e Estimativa'!$N15&lt;='DADOS e Estimativa'!J15,'DADOS e Estimativa'!J15&lt;='DADOS e Estimativa'!$O15),'DADOS e Estimativa'!J15,"excluído*"),"")</f>
        <v>13682</v>
      </c>
      <c r="K105" s="174">
        <f>IF('DADOS e Estimativa'!K15&gt;0,IF(AND('DADOS e Estimativa'!$N15&lt;='DADOS e Estimativa'!K15,'DADOS e Estimativa'!K15&lt;='DADOS e Estimativa'!$O15),'DADOS e Estimativa'!K15,"excluído*"),"")</f>
        <v>7400</v>
      </c>
      <c r="L105" s="175">
        <f t="shared" si="24"/>
        <v>9205.5</v>
      </c>
      <c r="M105" s="145"/>
      <c r="N105" s="176">
        <f t="shared" si="23"/>
        <v>9205.5</v>
      </c>
      <c r="O105" s="159"/>
    </row>
    <row r="106" ht="15.75" customHeight="1">
      <c r="A106" s="162" t="str">
        <f>IF('DADOS e Estimativa'!A16="","",'DADOS e Estimativa'!A16)</f>
        <v>1.9</v>
      </c>
      <c r="B106" s="163" t="str">
        <f>IF('DADOS e Estimativa'!B16="","",'DADOS e Estimativa'!B16)</f>
        <v>Indaiatuba - VT</v>
      </c>
      <c r="C106" s="177" t="str">
        <f>IF('DADOS e Estimativa'!C16="","",'DADOS e Estimativa'!C16)</f>
        <v>Transformador em poste de 225 kVA, a óleo.</v>
      </c>
      <c r="D106" s="164">
        <f>IF('DADOS e Estimativa'!D16="","",'DADOS e Estimativa'!D16)</f>
        <v>1</v>
      </c>
      <c r="E106" s="165" t="str">
        <f>IF('DADOS e Estimativa'!E16="","",'DADOS e Estimativa'!E16)</f>
        <v>Manutenção</v>
      </c>
      <c r="F106" s="166" t="str">
        <f>IF('DADOS e Estimativa'!F16&gt;0,IF(AND('DADOS e Estimativa'!$N16&lt;='DADOS e Estimativa'!F16,'DADOS e Estimativa'!F16&lt;='DADOS e Estimativa'!$O16),'DADOS e Estimativa'!F16,"excluído*"),"")</f>
        <v>excluído*</v>
      </c>
      <c r="G106" s="166">
        <f>IF('DADOS e Estimativa'!G16&gt;0,IF(AND('DADOS e Estimativa'!$N16&lt;='DADOS e Estimativa'!G16,'DADOS e Estimativa'!G16&lt;='DADOS e Estimativa'!$O16),'DADOS e Estimativa'!G16,"excluído*"),"")</f>
        <v>9350</v>
      </c>
      <c r="H106" s="166">
        <f>IF('DADOS e Estimativa'!H16&gt;0,IF(AND('DADOS e Estimativa'!$N16&lt;='DADOS e Estimativa'!H16,'DADOS e Estimativa'!H16&lt;='DADOS e Estimativa'!$O16),'DADOS e Estimativa'!H16,"excluído*"),"")</f>
        <v>7000</v>
      </c>
      <c r="I106" s="166">
        <f>IF('DADOS e Estimativa'!I16&gt;0,IF(AND('DADOS e Estimativa'!$N16&lt;='DADOS e Estimativa'!I16,'DADOS e Estimativa'!I16&lt;='DADOS e Estimativa'!$O16),'DADOS e Estimativa'!I16,"excluído*"),"")</f>
        <v>17225</v>
      </c>
      <c r="J106" s="166" t="str">
        <f>IF('DADOS e Estimativa'!J16&gt;0,IF(AND('DADOS e Estimativa'!$N16&lt;='DADOS e Estimativa'!J16,'DADOS e Estimativa'!J16&lt;='DADOS e Estimativa'!$O16),'DADOS e Estimativa'!J16,"excluído*"),"")</f>
        <v>excluído*</v>
      </c>
      <c r="K106" s="166">
        <f>IF('DADOS e Estimativa'!K16&gt;0,IF(AND('DADOS e Estimativa'!$N16&lt;='DADOS e Estimativa'!K16,'DADOS e Estimativa'!K16&lt;='DADOS e Estimativa'!$O16),'DADOS e Estimativa'!K16,"excluído*"),"")</f>
        <v>14600</v>
      </c>
      <c r="L106" s="167">
        <f t="shared" si="24"/>
        <v>12043.75</v>
      </c>
      <c r="M106" s="145"/>
      <c r="N106" s="168">
        <f t="shared" si="23"/>
        <v>12043.75</v>
      </c>
      <c r="O106" s="145"/>
    </row>
    <row r="107" ht="24.75" customHeight="1">
      <c r="A107" s="169" t="str">
        <f>IF('DADOS e Estimativa'!A17="","",'DADOS e Estimativa'!A17)</f>
        <v>1.10</v>
      </c>
      <c r="B107" s="170" t="str">
        <f>IF('DADOS e Estimativa'!B17="","",'DADOS e Estimativa'!B17)</f>
        <v>Itatiba - VT</v>
      </c>
      <c r="C107" s="171" t="str">
        <f>IF('DADOS e Estimativa'!C17="","",'DADOS e Estimativa'!C17)</f>
        <v>Cabine com trafo de 112,5 kVA, a seco.</v>
      </c>
      <c r="D107" s="172">
        <f>IF('DADOS e Estimativa'!D17="","",'DADOS e Estimativa'!D17)</f>
        <v>1</v>
      </c>
      <c r="E107" s="173" t="str">
        <f>IF('DADOS e Estimativa'!E17="","",'DADOS e Estimativa'!E17)</f>
        <v>Manutenção</v>
      </c>
      <c r="F107" s="174" t="str">
        <f>IF('DADOS e Estimativa'!F17&gt;0,IF(AND('DADOS e Estimativa'!$N17&lt;='DADOS e Estimativa'!F17,'DADOS e Estimativa'!F17&lt;='DADOS e Estimativa'!$O17),'DADOS e Estimativa'!F17,"excluído*"),"")</f>
        <v>excluído*</v>
      </c>
      <c r="G107" s="174">
        <f>IF('DADOS e Estimativa'!G17&gt;0,IF(AND('DADOS e Estimativa'!$N17&lt;='DADOS e Estimativa'!G17,'DADOS e Estimativa'!G17&lt;='DADOS e Estimativa'!$O17),'DADOS e Estimativa'!G17,"excluído*"),"")</f>
        <v>11720</v>
      </c>
      <c r="H107" s="174">
        <f>IF('DADOS e Estimativa'!H17&gt;0,IF(AND('DADOS e Estimativa'!$N17&lt;='DADOS e Estimativa'!H17,'DADOS e Estimativa'!H17&lt;='DADOS e Estimativa'!$O17),'DADOS e Estimativa'!H17,"excluído*"),"")</f>
        <v>7000</v>
      </c>
      <c r="I107" s="174" t="str">
        <f>IF('DADOS e Estimativa'!I17&gt;0,IF(AND('DADOS e Estimativa'!$N17&lt;='DADOS e Estimativa'!I17,'DADOS e Estimativa'!I17&lt;='DADOS e Estimativa'!$O17),'DADOS e Estimativa'!I17,"excluído*"),"")</f>
        <v>excluído*</v>
      </c>
      <c r="J107" s="174">
        <f>IF('DADOS e Estimativa'!J17&gt;0,IF(AND('DADOS e Estimativa'!$N17&lt;='DADOS e Estimativa'!J17,'DADOS e Estimativa'!J17&lt;='DADOS e Estimativa'!$O17),'DADOS e Estimativa'!J17,"excluído*"),"")</f>
        <v>16524</v>
      </c>
      <c r="K107" s="174">
        <f>IF('DADOS e Estimativa'!K17&gt;0,IF(AND('DADOS e Estimativa'!$N17&lt;='DADOS e Estimativa'!K17,'DADOS e Estimativa'!K17&lt;='DADOS e Estimativa'!$O17),'DADOS e Estimativa'!K17,"excluído*"),"")</f>
        <v>5980</v>
      </c>
      <c r="L107" s="175">
        <f t="shared" si="24"/>
        <v>10306</v>
      </c>
      <c r="M107" s="145"/>
      <c r="N107" s="176">
        <f t="shared" si="23"/>
        <v>10306</v>
      </c>
      <c r="O107" s="159"/>
    </row>
    <row r="108" ht="14.25" customHeight="1">
      <c r="A108" s="162" t="str">
        <f>IF('DADOS e Estimativa'!A18="","",'DADOS e Estimativa'!A18)</f>
        <v>1.11</v>
      </c>
      <c r="B108" s="163" t="str">
        <f>IF('DADOS e Estimativa'!B18="","",'DADOS e Estimativa'!B18)</f>
        <v>Rio Claro - VT</v>
      </c>
      <c r="C108" s="177" t="str">
        <f>IF('DADOS e Estimativa'!C18="","",'DADOS e Estimativa'!C18)</f>
        <v>Cabine com trafo de 300 kVA, a óleo.</v>
      </c>
      <c r="D108" s="164">
        <f>IF('DADOS e Estimativa'!D18="","",'DADOS e Estimativa'!D18)</f>
        <v>1</v>
      </c>
      <c r="E108" s="165" t="str">
        <f>IF('DADOS e Estimativa'!E18="","",'DADOS e Estimativa'!E18)</f>
        <v>Manutenção</v>
      </c>
      <c r="F108" s="166" t="str">
        <f>IF('DADOS e Estimativa'!F18&gt;0,IF(AND('DADOS e Estimativa'!$N18&lt;='DADOS e Estimativa'!F18,'DADOS e Estimativa'!F18&lt;='DADOS e Estimativa'!$O18),'DADOS e Estimativa'!F18,"excluído*"),"")</f>
        <v>excluído*</v>
      </c>
      <c r="G108" s="166">
        <f>IF('DADOS e Estimativa'!G18&gt;0,IF(AND('DADOS e Estimativa'!$N18&lt;='DADOS e Estimativa'!G18,'DADOS e Estimativa'!G18&lt;='DADOS e Estimativa'!$O18),'DADOS e Estimativa'!G18,"excluído*"),"")</f>
        <v>11720</v>
      </c>
      <c r="H108" s="166">
        <f>IF('DADOS e Estimativa'!H18&gt;0,IF(AND('DADOS e Estimativa'!$N18&lt;='DADOS e Estimativa'!H18,'DADOS e Estimativa'!H18&lt;='DADOS e Estimativa'!$O18),'DADOS e Estimativa'!H18,"excluído*"),"")</f>
        <v>7000</v>
      </c>
      <c r="I108" s="166" t="str">
        <f>IF('DADOS e Estimativa'!I18&gt;0,IF(AND('DADOS e Estimativa'!$N18&lt;='DADOS e Estimativa'!I18,'DADOS e Estimativa'!I18&lt;='DADOS e Estimativa'!$O18),'DADOS e Estimativa'!I18,"excluído*"),"")</f>
        <v>excluído*</v>
      </c>
      <c r="J108" s="166" t="str">
        <f>IF('DADOS e Estimativa'!J18&gt;0,IF(AND('DADOS e Estimativa'!$N18&lt;='DADOS e Estimativa'!J18,'DADOS e Estimativa'!J18&lt;='DADOS e Estimativa'!$O18),'DADOS e Estimativa'!J18,"excluído*"),"")</f>
        <v>excluído*</v>
      </c>
      <c r="K108" s="166">
        <f>IF('DADOS e Estimativa'!K18&gt;0,IF(AND('DADOS e Estimativa'!$N18&lt;='DADOS e Estimativa'!K18,'DADOS e Estimativa'!K18&lt;='DADOS e Estimativa'!$O18),'DADOS e Estimativa'!K18,"excluído*"),"")</f>
        <v>12443</v>
      </c>
      <c r="L108" s="167">
        <f t="shared" si="24"/>
        <v>10387.67</v>
      </c>
      <c r="M108" s="145"/>
      <c r="N108" s="168">
        <f t="shared" si="23"/>
        <v>10387.67</v>
      </c>
      <c r="O108" s="145"/>
    </row>
    <row r="109" ht="16.5" customHeight="1">
      <c r="A109" s="169" t="str">
        <f>IF('DADOS e Estimativa'!A19="","",'DADOS e Estimativa'!A19)</f>
        <v/>
      </c>
      <c r="B109" s="152" t="str">
        <f>IF('DADOS e Estimativa'!B19="","",'DADOS e Estimativa'!B19)</f>
        <v>CIRCUNSCRIÇÃO II</v>
      </c>
      <c r="C109" s="171" t="str">
        <f>IF('DADOS e Estimativa'!C19="","",'DADOS e Estimativa'!C19)</f>
        <v/>
      </c>
      <c r="D109" s="172" t="str">
        <f>IF('DADOS e Estimativa'!D19="","",'DADOS e Estimativa'!D19)</f>
        <v/>
      </c>
      <c r="E109" s="173" t="str">
        <f>IF('DADOS e Estimativa'!E19="","",'DADOS e Estimativa'!E19)</f>
        <v/>
      </c>
      <c r="F109" s="174" t="str">
        <f>IF('DADOS e Estimativa'!F19&gt;0,IF(AND('DADOS e Estimativa'!$N19&lt;='DADOS e Estimativa'!F19,'DADOS e Estimativa'!F19&lt;='DADOS e Estimativa'!$O19),'DADOS e Estimativa'!F19,"excluído*"),"")</f>
        <v/>
      </c>
      <c r="G109" s="174" t="str">
        <f>IF('DADOS e Estimativa'!G19&gt;0,IF(AND('DADOS e Estimativa'!$N19&lt;='DADOS e Estimativa'!G19,'DADOS e Estimativa'!G19&lt;='DADOS e Estimativa'!$O19),'DADOS e Estimativa'!G19,"excluído*"),"")</f>
        <v/>
      </c>
      <c r="H109" s="174" t="str">
        <f>IF('DADOS e Estimativa'!H19&gt;0,IF(AND('DADOS e Estimativa'!$N19&lt;='DADOS e Estimativa'!H19,'DADOS e Estimativa'!H19&lt;='DADOS e Estimativa'!$O19),'DADOS e Estimativa'!H19,"excluído*"),"")</f>
        <v/>
      </c>
      <c r="I109" s="174" t="str">
        <f>IF('DADOS e Estimativa'!I19&gt;0,IF(AND('DADOS e Estimativa'!$N19&lt;='DADOS e Estimativa'!I19,'DADOS e Estimativa'!I19&lt;='DADOS e Estimativa'!$O19),'DADOS e Estimativa'!I19,"excluído*"),"")</f>
        <v/>
      </c>
      <c r="J109" s="174" t="str">
        <f>IF('DADOS e Estimativa'!J19&gt;0,IF(AND('DADOS e Estimativa'!$N19&lt;='DADOS e Estimativa'!J19,'DADOS e Estimativa'!J19&lt;='DADOS e Estimativa'!$O19),'DADOS e Estimativa'!J19,"excluído*"),"")</f>
        <v/>
      </c>
      <c r="K109" s="174" t="str">
        <f>IF('DADOS e Estimativa'!K19&gt;0,IF(AND('DADOS e Estimativa'!$N19&lt;='DADOS e Estimativa'!K19,'DADOS e Estimativa'!K19&lt;='DADOS e Estimativa'!$O19),'DADOS e Estimativa'!K19,"excluído*"),"")</f>
        <v/>
      </c>
      <c r="L109" s="175" t="str">
        <f t="shared" si="24"/>
        <v/>
      </c>
      <c r="M109" s="145"/>
      <c r="N109" s="176" t="str">
        <f t="shared" si="23"/>
        <v/>
      </c>
      <c r="O109" s="159"/>
    </row>
    <row r="110" ht="16.5" customHeight="1">
      <c r="A110" s="162" t="str">
        <f>IF('DADOS e Estimativa'!A20="","",'DADOS e Estimativa'!A20)</f>
        <v>2.12</v>
      </c>
      <c r="B110" s="163" t="str">
        <f>IF('DADOS e Estimativa'!B20="","",'DADOS e Estimativa'!B20)</f>
        <v>Sorocaba - FT</v>
      </c>
      <c r="C110" s="163" t="str">
        <f>IF('DADOS e Estimativa'!C20="","",'DADOS e Estimativa'!C20)</f>
        <v>Transformador em poste de 150 kVA, a óleo.</v>
      </c>
      <c r="D110" s="164">
        <f>IF('DADOS e Estimativa'!D20="","",'DADOS e Estimativa'!D20)</f>
        <v>1</v>
      </c>
      <c r="E110" s="165" t="str">
        <f>IF('DADOS e Estimativa'!E20="","",'DADOS e Estimativa'!E20)</f>
        <v>Manutenção</v>
      </c>
      <c r="F110" s="166" t="str">
        <f>IF('DADOS e Estimativa'!F20&gt;0,IF(AND('DADOS e Estimativa'!$N20&lt;='DADOS e Estimativa'!F20,'DADOS e Estimativa'!F20&lt;='DADOS e Estimativa'!$O20),'DADOS e Estimativa'!F20,"excluído*"),"")</f>
        <v>excluído*</v>
      </c>
      <c r="G110" s="166">
        <f>IF('DADOS e Estimativa'!G20&gt;0,IF(AND('DADOS e Estimativa'!$N20&lt;='DADOS e Estimativa'!G20,'DADOS e Estimativa'!G20&lt;='DADOS e Estimativa'!$O20),'DADOS e Estimativa'!G20,"excluído*"),"")</f>
        <v>9350</v>
      </c>
      <c r="H110" s="166">
        <f>IF('DADOS e Estimativa'!H20&gt;0,IF(AND('DADOS e Estimativa'!$N20&lt;='DADOS e Estimativa'!H20,'DADOS e Estimativa'!H20&lt;='DADOS e Estimativa'!$O20),'DADOS e Estimativa'!H20,"excluído*"),"")</f>
        <v>7000</v>
      </c>
      <c r="I110" s="166" t="str">
        <f>IF('DADOS e Estimativa'!I20&gt;0,IF(AND('DADOS e Estimativa'!$N20&lt;='DADOS e Estimativa'!I20,'DADOS e Estimativa'!I20&lt;='DADOS e Estimativa'!$O20),'DADOS e Estimativa'!I20,"excluído*"),"")</f>
        <v>excluído*</v>
      </c>
      <c r="J110" s="166" t="str">
        <f>IF('DADOS e Estimativa'!J20&gt;0,IF(AND('DADOS e Estimativa'!$N20&lt;='DADOS e Estimativa'!J20,'DADOS e Estimativa'!J20&lt;='DADOS e Estimativa'!$O20),'DADOS e Estimativa'!J20,"excluído*"),"")</f>
        <v>excluído*</v>
      </c>
      <c r="K110" s="166">
        <f>IF('DADOS e Estimativa'!K20&gt;0,IF(AND('DADOS e Estimativa'!$N20&lt;='DADOS e Estimativa'!K20,'DADOS e Estimativa'!K20&lt;='DADOS e Estimativa'!$O20),'DADOS e Estimativa'!K20,"excluído*"),"")</f>
        <v>8928</v>
      </c>
      <c r="L110" s="167">
        <f t="shared" si="24"/>
        <v>8426</v>
      </c>
      <c r="M110" s="145"/>
      <c r="N110" s="168">
        <f t="shared" si="23"/>
        <v>8426</v>
      </c>
      <c r="O110" s="145"/>
    </row>
    <row r="111" ht="16.5" customHeight="1">
      <c r="A111" s="169" t="str">
        <f>IF('DADOS e Estimativa'!A21="","",'DADOS e Estimativa'!A21)</f>
        <v>2.13</v>
      </c>
      <c r="B111" s="170" t="str">
        <f>IF('DADOS e Estimativa'!B21="","",'DADOS e Estimativa'!B21)</f>
        <v>Itapetininga - VT</v>
      </c>
      <c r="C111" s="171" t="str">
        <f>IF('DADOS e Estimativa'!C21="","",'DADOS e Estimativa'!C21)</f>
        <v>Transformador em poste de 150 kVA, a óleo.</v>
      </c>
      <c r="D111" s="172">
        <f>IF('DADOS e Estimativa'!D21="","",'DADOS e Estimativa'!D21)</f>
        <v>1</v>
      </c>
      <c r="E111" s="173" t="str">
        <f>IF('DADOS e Estimativa'!E21="","",'DADOS e Estimativa'!E21)</f>
        <v>Manutenção</v>
      </c>
      <c r="F111" s="174" t="str">
        <f>IF('DADOS e Estimativa'!F21&gt;0,IF(AND('DADOS e Estimativa'!$N21&lt;='DADOS e Estimativa'!F21,'DADOS e Estimativa'!F21&lt;='DADOS e Estimativa'!$O21),'DADOS e Estimativa'!F21,"excluído*"),"")</f>
        <v>excluído*</v>
      </c>
      <c r="G111" s="174">
        <f>IF('DADOS e Estimativa'!G21&gt;0,IF(AND('DADOS e Estimativa'!$N21&lt;='DADOS e Estimativa'!G21,'DADOS e Estimativa'!G21&lt;='DADOS e Estimativa'!$O21),'DADOS e Estimativa'!G21,"excluído*"),"")</f>
        <v>9350</v>
      </c>
      <c r="H111" s="174">
        <f>IF('DADOS e Estimativa'!H21&gt;0,IF(AND('DADOS e Estimativa'!$N21&lt;='DADOS e Estimativa'!H21,'DADOS e Estimativa'!H21&lt;='DADOS e Estimativa'!$O21),'DADOS e Estimativa'!H21,"excluído*"),"")</f>
        <v>7000</v>
      </c>
      <c r="I111" s="174" t="str">
        <f>IF('DADOS e Estimativa'!I21&gt;0,IF(AND('DADOS e Estimativa'!$N21&lt;='DADOS e Estimativa'!I21,'DADOS e Estimativa'!I21&lt;='DADOS e Estimativa'!$O21),'DADOS e Estimativa'!I21,"excluído*"),"")</f>
        <v>excluído*</v>
      </c>
      <c r="J111" s="174" t="str">
        <f>IF('DADOS e Estimativa'!J21&gt;0,IF(AND('DADOS e Estimativa'!$N21&lt;='DADOS e Estimativa'!J21,'DADOS e Estimativa'!J21&lt;='DADOS e Estimativa'!$O21),'DADOS e Estimativa'!J21,"excluído*"),"")</f>
        <v>excluído*</v>
      </c>
      <c r="K111" s="174">
        <f>IF('DADOS e Estimativa'!K21&gt;0,IF(AND('DADOS e Estimativa'!$N21&lt;='DADOS e Estimativa'!K21,'DADOS e Estimativa'!K21&lt;='DADOS e Estimativa'!$O21),'DADOS e Estimativa'!K21,"excluído*"),"")</f>
        <v>8928</v>
      </c>
      <c r="L111" s="175">
        <f t="shared" si="24"/>
        <v>8426</v>
      </c>
      <c r="M111" s="145"/>
      <c r="N111" s="176">
        <f t="shared" si="23"/>
        <v>8426</v>
      </c>
      <c r="O111" s="159"/>
    </row>
    <row r="112" ht="16.5" customHeight="1">
      <c r="A112" s="162" t="str">
        <f>IF('DADOS e Estimativa'!A22="","",'DADOS e Estimativa'!A22)</f>
        <v/>
      </c>
      <c r="B112" s="178" t="str">
        <f>IF('DADOS e Estimativa'!B22="","",'DADOS e Estimativa'!B22)</f>
        <v>CIRCUNSCRIÇÃO III</v>
      </c>
      <c r="C112" s="163" t="str">
        <f>IF('DADOS e Estimativa'!C22="","",'DADOS e Estimativa'!C22)</f>
        <v/>
      </c>
      <c r="D112" s="164" t="str">
        <f>IF('DADOS e Estimativa'!D22="","",'DADOS e Estimativa'!D22)</f>
        <v/>
      </c>
      <c r="E112" s="165" t="str">
        <f>IF('DADOS e Estimativa'!E22="","",'DADOS e Estimativa'!E22)</f>
        <v/>
      </c>
      <c r="F112" s="166" t="str">
        <f>IF('DADOS e Estimativa'!F22&gt;0,IF(AND('DADOS e Estimativa'!$N22&lt;='DADOS e Estimativa'!F22,'DADOS e Estimativa'!F22&lt;='DADOS e Estimativa'!$O22),'DADOS e Estimativa'!F22,"excluído*"),"")</f>
        <v/>
      </c>
      <c r="G112" s="166" t="str">
        <f>IF('DADOS e Estimativa'!G22&gt;0,IF(AND('DADOS e Estimativa'!$N22&lt;='DADOS e Estimativa'!G22,'DADOS e Estimativa'!G22&lt;='DADOS e Estimativa'!$O22),'DADOS e Estimativa'!G22,"excluído*"),"")</f>
        <v/>
      </c>
      <c r="H112" s="166" t="str">
        <f>IF('DADOS e Estimativa'!H22&gt;0,IF(AND('DADOS e Estimativa'!$N22&lt;='DADOS e Estimativa'!H22,'DADOS e Estimativa'!H22&lt;='DADOS e Estimativa'!$O22),'DADOS e Estimativa'!H22,"excluído*"),"")</f>
        <v/>
      </c>
      <c r="I112" s="166" t="str">
        <f>IF('DADOS e Estimativa'!I22&gt;0,IF(AND('DADOS e Estimativa'!$N22&lt;='DADOS e Estimativa'!I22,'DADOS e Estimativa'!I22&lt;='DADOS e Estimativa'!$O22),'DADOS e Estimativa'!I22,"excluído*"),"")</f>
        <v/>
      </c>
      <c r="J112" s="166" t="str">
        <f>IF('DADOS e Estimativa'!J22&gt;0,IF(AND('DADOS e Estimativa'!$N22&lt;='DADOS e Estimativa'!J22,'DADOS e Estimativa'!J22&lt;='DADOS e Estimativa'!$O22),'DADOS e Estimativa'!J22,"excluído*"),"")</f>
        <v/>
      </c>
      <c r="K112" s="166" t="str">
        <f>IF('DADOS e Estimativa'!K22&gt;0,IF(AND('DADOS e Estimativa'!$N22&lt;='DADOS e Estimativa'!K22,'DADOS e Estimativa'!K22&lt;='DADOS e Estimativa'!$O22),'DADOS e Estimativa'!K22,"excluído*"),"")</f>
        <v/>
      </c>
      <c r="L112" s="167" t="str">
        <f t="shared" si="24"/>
        <v/>
      </c>
      <c r="M112" s="145"/>
      <c r="N112" s="168" t="str">
        <f t="shared" si="23"/>
        <v/>
      </c>
      <c r="O112" s="145"/>
    </row>
    <row r="113" ht="16.5" customHeight="1">
      <c r="A113" s="169" t="str">
        <f>IF('DADOS e Estimativa'!A23="","",'DADOS e Estimativa'!A23)</f>
        <v>3.14</v>
      </c>
      <c r="B113" s="170" t="str">
        <f>IF('DADOS e Estimativa'!B23="","",'DADOS e Estimativa'!B23)</f>
        <v>São José dos Campos - FT</v>
      </c>
      <c r="C113" s="171" t="str">
        <f>IF('DADOS e Estimativa'!C23="","",'DADOS e Estimativa'!C23)</f>
        <v>Cabine com trafo de 500 kVA, a seco.</v>
      </c>
      <c r="D113" s="172">
        <f>IF('DADOS e Estimativa'!D23="","",'DADOS e Estimativa'!D23)</f>
        <v>1</v>
      </c>
      <c r="E113" s="173" t="str">
        <f>IF('DADOS e Estimativa'!E23="","",'DADOS e Estimativa'!E23)</f>
        <v>Manutenção</v>
      </c>
      <c r="F113" s="174" t="str">
        <f>IF('DADOS e Estimativa'!F23&gt;0,IF(AND('DADOS e Estimativa'!$N23&lt;='DADOS e Estimativa'!F23,'DADOS e Estimativa'!F23&lt;='DADOS e Estimativa'!$O23),'DADOS e Estimativa'!F23,"excluído*"),"")</f>
        <v>excluído*</v>
      </c>
      <c r="G113" s="174">
        <f>IF('DADOS e Estimativa'!G23&gt;0,IF(AND('DADOS e Estimativa'!$N23&lt;='DADOS e Estimativa'!G23,'DADOS e Estimativa'!G23&lt;='DADOS e Estimativa'!$O23),'DADOS e Estimativa'!G23,"excluído*"),"")</f>
        <v>11720</v>
      </c>
      <c r="H113" s="174">
        <f>IF('DADOS e Estimativa'!H23&gt;0,IF(AND('DADOS e Estimativa'!$N23&lt;='DADOS e Estimativa'!H23,'DADOS e Estimativa'!H23&lt;='DADOS e Estimativa'!$O23),'DADOS e Estimativa'!H23,"excluído*"),"")</f>
        <v>7000</v>
      </c>
      <c r="I113" s="174">
        <f>IF('DADOS e Estimativa'!I23&gt;0,IF(AND('DADOS e Estimativa'!$N23&lt;='DADOS e Estimativa'!I23,'DADOS e Estimativa'!I23&lt;='DADOS e Estimativa'!$O23),'DADOS e Estimativa'!I23,"excluído*"),"")</f>
        <v>18850</v>
      </c>
      <c r="J113" s="174" t="str">
        <f>IF('DADOS e Estimativa'!J23&gt;0,IF(AND('DADOS e Estimativa'!$N23&lt;='DADOS e Estimativa'!J23,'DADOS e Estimativa'!J23&lt;='DADOS e Estimativa'!$O23),'DADOS e Estimativa'!J23,"excluído*"),"")</f>
        <v>excluído*</v>
      </c>
      <c r="K113" s="174">
        <f>IF('DADOS e Estimativa'!K23&gt;0,IF(AND('DADOS e Estimativa'!$N23&lt;='DADOS e Estimativa'!K23,'DADOS e Estimativa'!K23&lt;='DADOS e Estimativa'!$O23),'DADOS e Estimativa'!K23,"excluído*"),"")</f>
        <v>23172</v>
      </c>
      <c r="L113" s="175">
        <f t="shared" si="24"/>
        <v>15185.5</v>
      </c>
      <c r="M113" s="145"/>
      <c r="N113" s="176">
        <f t="shared" si="23"/>
        <v>15185.5</v>
      </c>
      <c r="O113" s="159"/>
    </row>
    <row r="114" ht="16.5" customHeight="1">
      <c r="A114" s="162" t="str">
        <f>IF('DADOS e Estimativa'!A24="","",'DADOS e Estimativa'!A24)</f>
        <v>3.15</v>
      </c>
      <c r="B114" s="163" t="str">
        <f>IF('DADOS e Estimativa'!B24="","",'DADOS e Estimativa'!B24)</f>
        <v>Cruzeiro - VT</v>
      </c>
      <c r="C114" s="163" t="str">
        <f>IF('DADOS e Estimativa'!C24="","",'DADOS e Estimativa'!C24)</f>
        <v>Transformador em poste de 112,5 kVA, a óleo.</v>
      </c>
      <c r="D114" s="164">
        <f>IF('DADOS e Estimativa'!D24="","",'DADOS e Estimativa'!D24)</f>
        <v>1</v>
      </c>
      <c r="E114" s="165" t="str">
        <f>IF('DADOS e Estimativa'!E24="","",'DADOS e Estimativa'!E24)</f>
        <v>Manutenção</v>
      </c>
      <c r="F114" s="166">
        <f>IF('DADOS e Estimativa'!F24&gt;0,IF(AND('DADOS e Estimativa'!$N24&lt;='DADOS e Estimativa'!F24,'DADOS e Estimativa'!F24&lt;='DADOS e Estimativa'!$O24),'DADOS e Estimativa'!F24,"excluído*"),"")</f>
        <v>5000</v>
      </c>
      <c r="G114" s="166">
        <f>IF('DADOS e Estimativa'!G24&gt;0,IF(AND('DADOS e Estimativa'!$N24&lt;='DADOS e Estimativa'!G24,'DADOS e Estimativa'!G24&lt;='DADOS e Estimativa'!$O24),'DADOS e Estimativa'!G24,"excluído*"),"")</f>
        <v>9350</v>
      </c>
      <c r="H114" s="166">
        <f>IF('DADOS e Estimativa'!H24&gt;0,IF(AND('DADOS e Estimativa'!$N24&lt;='DADOS e Estimativa'!H24,'DADOS e Estimativa'!H24&lt;='DADOS e Estimativa'!$O24),'DADOS e Estimativa'!H24,"excluído*"),"")</f>
        <v>7000</v>
      </c>
      <c r="I114" s="166" t="str">
        <f>IF('DADOS e Estimativa'!I24&gt;0,IF(AND('DADOS e Estimativa'!$N24&lt;='DADOS e Estimativa'!I24,'DADOS e Estimativa'!I24&lt;='DADOS e Estimativa'!$O24),'DADOS e Estimativa'!I24,"excluído*"),"")</f>
        <v>excluído*</v>
      </c>
      <c r="J114" s="166" t="str">
        <f>IF('DADOS e Estimativa'!J24&gt;0,IF(AND('DADOS e Estimativa'!$N24&lt;='DADOS e Estimativa'!J24,'DADOS e Estimativa'!J24&lt;='DADOS e Estimativa'!$O24),'DADOS e Estimativa'!J24,"excluído*"),"")</f>
        <v>excluído*</v>
      </c>
      <c r="K114" s="166">
        <f>IF('DADOS e Estimativa'!K24&gt;0,IF(AND('DADOS e Estimativa'!$N24&lt;='DADOS e Estimativa'!K24,'DADOS e Estimativa'!K24&lt;='DADOS e Estimativa'!$O24),'DADOS e Estimativa'!K24,"excluído*"),"")</f>
        <v>5980</v>
      </c>
      <c r="L114" s="167">
        <f t="shared" si="24"/>
        <v>6832.5</v>
      </c>
      <c r="M114" s="145"/>
      <c r="N114" s="168">
        <f t="shared" si="23"/>
        <v>6832.5</v>
      </c>
      <c r="O114" s="145"/>
    </row>
    <row r="115" ht="16.5" customHeight="1">
      <c r="A115" s="169" t="str">
        <f>IF('DADOS e Estimativa'!A25="","",'DADOS e Estimativa'!A25)</f>
        <v/>
      </c>
      <c r="B115" s="152" t="str">
        <f>IF('DADOS e Estimativa'!B25="","",'DADOS e Estimativa'!B25)</f>
        <v>CIRCUNSCRIÇÃO IV</v>
      </c>
      <c r="C115" s="171" t="str">
        <f>IF('DADOS e Estimativa'!C25="","",'DADOS e Estimativa'!C25)</f>
        <v/>
      </c>
      <c r="D115" s="172" t="str">
        <f>IF('DADOS e Estimativa'!D25="","",'DADOS e Estimativa'!D25)</f>
        <v/>
      </c>
      <c r="E115" s="173" t="str">
        <f>IF('DADOS e Estimativa'!E25="","",'DADOS e Estimativa'!E25)</f>
        <v/>
      </c>
      <c r="F115" s="174" t="str">
        <f>IF('DADOS e Estimativa'!F25&gt;0,IF(AND('DADOS e Estimativa'!$N25&lt;='DADOS e Estimativa'!F25,'DADOS e Estimativa'!F25&lt;='DADOS e Estimativa'!$O25),'DADOS e Estimativa'!F25,"excluído*"),"")</f>
        <v/>
      </c>
      <c r="G115" s="174" t="str">
        <f>IF('DADOS e Estimativa'!G25&gt;0,IF(AND('DADOS e Estimativa'!$N25&lt;='DADOS e Estimativa'!G25,'DADOS e Estimativa'!G25&lt;='DADOS e Estimativa'!$O25),'DADOS e Estimativa'!G25,"excluído*"),"")</f>
        <v/>
      </c>
      <c r="H115" s="174" t="str">
        <f>IF('DADOS e Estimativa'!H25&gt;0,IF(AND('DADOS e Estimativa'!$N25&lt;='DADOS e Estimativa'!H25,'DADOS e Estimativa'!H25&lt;='DADOS e Estimativa'!$O25),'DADOS e Estimativa'!H25,"excluído*"),"")</f>
        <v/>
      </c>
      <c r="I115" s="174" t="str">
        <f>IF('DADOS e Estimativa'!I25&gt;0,IF(AND('DADOS e Estimativa'!$N25&lt;='DADOS e Estimativa'!I25,'DADOS e Estimativa'!I25&lt;='DADOS e Estimativa'!$O25),'DADOS e Estimativa'!I25,"excluído*"),"")</f>
        <v/>
      </c>
      <c r="J115" s="174" t="str">
        <f>IF('DADOS e Estimativa'!J25&gt;0,IF(AND('DADOS e Estimativa'!$N25&lt;='DADOS e Estimativa'!J25,'DADOS e Estimativa'!J25&lt;='DADOS e Estimativa'!$O25),'DADOS e Estimativa'!J25,"excluído*"),"")</f>
        <v/>
      </c>
      <c r="K115" s="174" t="str">
        <f>IF('DADOS e Estimativa'!K25&gt;0,IF(AND('DADOS e Estimativa'!$N25&lt;='DADOS e Estimativa'!K25,'DADOS e Estimativa'!K25&lt;='DADOS e Estimativa'!$O25),'DADOS e Estimativa'!K25,"excluído*"),"")</f>
        <v/>
      </c>
      <c r="L115" s="175" t="str">
        <f t="shared" si="24"/>
        <v/>
      </c>
      <c r="M115" s="145"/>
      <c r="N115" s="176" t="str">
        <f t="shared" si="23"/>
        <v/>
      </c>
      <c r="O115" s="159"/>
    </row>
    <row r="116" ht="15.75" customHeight="1">
      <c r="A116" s="162" t="str">
        <f>IF('DADOS e Estimativa'!A26="","",'DADOS e Estimativa'!A26)</f>
        <v>4.16</v>
      </c>
      <c r="B116" s="163" t="str">
        <f>IF('DADOS e Estimativa'!B26="","",'DADOS e Estimativa'!B26)</f>
        <v>Araraquara - FT</v>
      </c>
      <c r="C116" s="163" t="str">
        <f>IF('DADOS e Estimativa'!C26="","",'DADOS e Estimativa'!C26)</f>
        <v>Cabine com trafo de 300 kVA, a óleo.</v>
      </c>
      <c r="D116" s="164">
        <f>IF('DADOS e Estimativa'!D26="","",'DADOS e Estimativa'!D26)</f>
        <v>1</v>
      </c>
      <c r="E116" s="165" t="str">
        <f>IF('DADOS e Estimativa'!E26="","",'DADOS e Estimativa'!E26)</f>
        <v>Manutenção</v>
      </c>
      <c r="F116" s="166" t="str">
        <f>IF('DADOS e Estimativa'!F26&gt;0,IF(AND('DADOS e Estimativa'!$N26&lt;='DADOS e Estimativa'!F26,'DADOS e Estimativa'!F26&lt;='DADOS e Estimativa'!$O26),'DADOS e Estimativa'!F26,"excluído*"),"")</f>
        <v>excluído*</v>
      </c>
      <c r="G116" s="166">
        <f>IF('DADOS e Estimativa'!G26&gt;0,IF(AND('DADOS e Estimativa'!$N26&lt;='DADOS e Estimativa'!G26,'DADOS e Estimativa'!G26&lt;='DADOS e Estimativa'!$O26),'DADOS e Estimativa'!G26,"excluído*"),"")</f>
        <v>11200</v>
      </c>
      <c r="H116" s="166">
        <f>IF('DADOS e Estimativa'!H26&gt;0,IF(AND('DADOS e Estimativa'!$N26&lt;='DADOS e Estimativa'!H26,'DADOS e Estimativa'!H26&lt;='DADOS e Estimativa'!$O26),'DADOS e Estimativa'!H26,"excluído*"),"")</f>
        <v>7000</v>
      </c>
      <c r="I116" s="166">
        <f>IF('DADOS e Estimativa'!I26&gt;0,IF(AND('DADOS e Estimativa'!$N26&lt;='DADOS e Estimativa'!I26,'DADOS e Estimativa'!I26&lt;='DADOS e Estimativa'!$O26),'DADOS e Estimativa'!I26,"excluído*"),"")</f>
        <v>12545</v>
      </c>
      <c r="J116" s="166" t="str">
        <f>IF('DADOS e Estimativa'!J26&gt;0,IF(AND('DADOS e Estimativa'!$N26&lt;='DADOS e Estimativa'!J26,'DADOS e Estimativa'!J26&lt;='DADOS e Estimativa'!$O26),'DADOS e Estimativa'!J26,"excluído*"),"")</f>
        <v>excluído*</v>
      </c>
      <c r="K116" s="166">
        <f>IF('DADOS e Estimativa'!K26&gt;0,IF(AND('DADOS e Estimativa'!$N26&lt;='DADOS e Estimativa'!K26,'DADOS e Estimativa'!K26&lt;='DADOS e Estimativa'!$O26),'DADOS e Estimativa'!K26,"excluído*"),"")</f>
        <v>12443</v>
      </c>
      <c r="L116" s="167">
        <f t="shared" si="24"/>
        <v>10797</v>
      </c>
      <c r="M116" s="145"/>
      <c r="N116" s="168">
        <f t="shared" si="23"/>
        <v>10797</v>
      </c>
      <c r="O116" s="145"/>
    </row>
    <row r="117" ht="15.0" customHeight="1">
      <c r="A117" s="169" t="str">
        <f>IF('DADOS e Estimativa'!A27="","",'DADOS e Estimativa'!A27)</f>
        <v>4.17</v>
      </c>
      <c r="B117" s="170" t="str">
        <f>IF('DADOS e Estimativa'!B27="","",'DADOS e Estimativa'!B27)</f>
        <v>Franca - FT</v>
      </c>
      <c r="C117" s="171" t="str">
        <f>IF('DADOS e Estimativa'!C27="","",'DADOS e Estimativa'!C27)</f>
        <v>Cabine com trafo de 150 kVA, a óleo.</v>
      </c>
      <c r="D117" s="172">
        <f>IF('DADOS e Estimativa'!D27="","",'DADOS e Estimativa'!D27)</f>
        <v>1</v>
      </c>
      <c r="E117" s="173" t="str">
        <f>IF('DADOS e Estimativa'!E27="","",'DADOS e Estimativa'!E27)</f>
        <v>Manutenção</v>
      </c>
      <c r="F117" s="174" t="str">
        <f>IF('DADOS e Estimativa'!F27&gt;0,IF(AND('DADOS e Estimativa'!$N27&lt;='DADOS e Estimativa'!F27,'DADOS e Estimativa'!F27&lt;='DADOS e Estimativa'!$O27),'DADOS e Estimativa'!F27,"excluído*"),"")</f>
        <v>excluído*</v>
      </c>
      <c r="G117" s="174">
        <f>IF('DADOS e Estimativa'!G27&gt;0,IF(AND('DADOS e Estimativa'!$N27&lt;='DADOS e Estimativa'!G27,'DADOS e Estimativa'!G27&lt;='DADOS e Estimativa'!$O27),'DADOS e Estimativa'!G27,"excluído*"),"")</f>
        <v>11720</v>
      </c>
      <c r="H117" s="174">
        <f>IF('DADOS e Estimativa'!H27&gt;0,IF(AND('DADOS e Estimativa'!$N27&lt;='DADOS e Estimativa'!H27,'DADOS e Estimativa'!H27&lt;='DADOS e Estimativa'!$O27),'DADOS e Estimativa'!H27,"excluído*"),"")</f>
        <v>7000</v>
      </c>
      <c r="I117" s="174">
        <f>IF('DADOS e Estimativa'!I27&gt;0,IF(AND('DADOS e Estimativa'!$N27&lt;='DADOS e Estimativa'!I27,'DADOS e Estimativa'!I27&lt;='DADOS e Estimativa'!$O27),'DADOS e Estimativa'!I27,"excluído*"),"")</f>
        <v>12545</v>
      </c>
      <c r="J117" s="174" t="str">
        <f>IF('DADOS e Estimativa'!J27&gt;0,IF(AND('DADOS e Estimativa'!$N27&lt;='DADOS e Estimativa'!J27,'DADOS e Estimativa'!J27&lt;='DADOS e Estimativa'!$O27),'DADOS e Estimativa'!J27,"excluído*"),"")</f>
        <v>excluído*</v>
      </c>
      <c r="K117" s="174">
        <f>IF('DADOS e Estimativa'!K27&gt;0,IF(AND('DADOS e Estimativa'!$N27&lt;='DADOS e Estimativa'!K27,'DADOS e Estimativa'!K27&lt;='DADOS e Estimativa'!$O27),'DADOS e Estimativa'!K27,"excluído*"),"")</f>
        <v>8928</v>
      </c>
      <c r="L117" s="175">
        <f t="shared" si="24"/>
        <v>10048.25</v>
      </c>
      <c r="M117" s="145"/>
      <c r="N117" s="176">
        <f t="shared" si="23"/>
        <v>10048.25</v>
      </c>
      <c r="O117" s="159"/>
    </row>
    <row r="118" ht="15.0" customHeight="1">
      <c r="A118" s="162" t="str">
        <f>IF('DADOS e Estimativa'!A28="","",'DADOS e Estimativa'!A28)</f>
        <v>4.18</v>
      </c>
      <c r="B118" s="163" t="str">
        <f>IF('DADOS e Estimativa'!B28="","",'DADOS e Estimativa'!B28)</f>
        <v>Jaboticabal - FT</v>
      </c>
      <c r="C118" s="163" t="str">
        <f>IF('DADOS e Estimativa'!C28="","",'DADOS e Estimativa'!C28)</f>
        <v>Transformador em poste de 112,5 kVA, a óleo.</v>
      </c>
      <c r="D118" s="164">
        <f>IF('DADOS e Estimativa'!D28="","",'DADOS e Estimativa'!D28)</f>
        <v>1</v>
      </c>
      <c r="E118" s="165" t="str">
        <f>IF('DADOS e Estimativa'!E28="","",'DADOS e Estimativa'!E28)</f>
        <v>Manutenção</v>
      </c>
      <c r="F118" s="166" t="str">
        <f>IF('DADOS e Estimativa'!F28&gt;0,IF(AND('DADOS e Estimativa'!$N28&lt;='DADOS e Estimativa'!F28,'DADOS e Estimativa'!F28&lt;='DADOS e Estimativa'!$O28),'DADOS e Estimativa'!F28,"excluído*"),"")</f>
        <v>excluído*</v>
      </c>
      <c r="G118" s="166">
        <f>IF('DADOS e Estimativa'!G28&gt;0,IF(AND('DADOS e Estimativa'!$N28&lt;='DADOS e Estimativa'!G28,'DADOS e Estimativa'!G28&lt;='DADOS e Estimativa'!$O28),'DADOS e Estimativa'!G28,"excluído*"),"")</f>
        <v>9350</v>
      </c>
      <c r="H118" s="166">
        <f>IF('DADOS e Estimativa'!H28&gt;0,IF(AND('DADOS e Estimativa'!$N28&lt;='DADOS e Estimativa'!H28,'DADOS e Estimativa'!H28&lt;='DADOS e Estimativa'!$O28),'DADOS e Estimativa'!H28,"excluído*"),"")</f>
        <v>7000</v>
      </c>
      <c r="I118" s="166">
        <f>IF('DADOS e Estimativa'!I28&gt;0,IF(AND('DADOS e Estimativa'!$N28&lt;='DADOS e Estimativa'!I28,'DADOS e Estimativa'!I28&lt;='DADOS e Estimativa'!$O28),'DADOS e Estimativa'!I28,"excluído*"),"")</f>
        <v>11050</v>
      </c>
      <c r="J118" s="166" t="str">
        <f>IF('DADOS e Estimativa'!J28&gt;0,IF(AND('DADOS e Estimativa'!$N28&lt;='DADOS e Estimativa'!J28,'DADOS e Estimativa'!J28&lt;='DADOS e Estimativa'!$O28),'DADOS e Estimativa'!J28,"excluído*"),"")</f>
        <v>excluído*</v>
      </c>
      <c r="K118" s="166">
        <f>IF('DADOS e Estimativa'!K28&gt;0,IF(AND('DADOS e Estimativa'!$N28&lt;='DADOS e Estimativa'!K28,'DADOS e Estimativa'!K28&lt;='DADOS e Estimativa'!$O28),'DADOS e Estimativa'!K28,"excluído*"),"")</f>
        <v>5980</v>
      </c>
      <c r="L118" s="167">
        <f t="shared" si="24"/>
        <v>8345</v>
      </c>
      <c r="M118" s="145"/>
      <c r="N118" s="168">
        <f t="shared" si="23"/>
        <v>8345</v>
      </c>
      <c r="O118" s="145"/>
    </row>
    <row r="119" ht="19.5" customHeight="1">
      <c r="A119" s="169" t="str">
        <f>IF('DADOS e Estimativa'!A29="","",'DADOS e Estimativa'!A29)</f>
        <v>4.19</v>
      </c>
      <c r="B119" s="170" t="str">
        <f>IF('DADOS e Estimativa'!B29="","",'DADOS e Estimativa'!B29)</f>
        <v>Ribeirão Preto - FT</v>
      </c>
      <c r="C119" s="171" t="str">
        <f>IF('DADOS e Estimativa'!C29="","",'DADOS e Estimativa'!C29)</f>
        <v>Cabine com trafo de 150 kVA, a óleo.</v>
      </c>
      <c r="D119" s="172">
        <f>IF('DADOS e Estimativa'!D29="","",'DADOS e Estimativa'!D29)</f>
        <v>1</v>
      </c>
      <c r="E119" s="173" t="str">
        <f>IF('DADOS e Estimativa'!E29="","",'DADOS e Estimativa'!E29)</f>
        <v>Manutenção</v>
      </c>
      <c r="F119" s="174" t="str">
        <f>IF('DADOS e Estimativa'!F29&gt;0,IF(AND('DADOS e Estimativa'!$N29&lt;='DADOS e Estimativa'!F29,'DADOS e Estimativa'!F29&lt;='DADOS e Estimativa'!$O29),'DADOS e Estimativa'!F29,"excluído*"),"")</f>
        <v>excluído*</v>
      </c>
      <c r="G119" s="174" t="str">
        <f>IF('DADOS e Estimativa'!G29&gt;0,IF(AND('DADOS e Estimativa'!$N29&lt;='DADOS e Estimativa'!G29,'DADOS e Estimativa'!G29&lt;='DADOS e Estimativa'!$O29),'DADOS e Estimativa'!G29,"excluído*"),"")</f>
        <v>excluído*</v>
      </c>
      <c r="H119" s="174">
        <f>IF('DADOS e Estimativa'!H29&gt;0,IF(AND('DADOS e Estimativa'!$N29&lt;='DADOS e Estimativa'!H29,'DADOS e Estimativa'!H29&lt;='DADOS e Estimativa'!$O29),'DADOS e Estimativa'!H29,"excluído*"),"")</f>
        <v>9000</v>
      </c>
      <c r="I119" s="174">
        <f>IF('DADOS e Estimativa'!I29&gt;0,IF(AND('DADOS e Estimativa'!$N29&lt;='DADOS e Estimativa'!I29,'DADOS e Estimativa'!I29&lt;='DADOS e Estimativa'!$O29),'DADOS e Estimativa'!I29,"excluído*"),"")</f>
        <v>12545</v>
      </c>
      <c r="J119" s="174" t="str">
        <f>IF('DADOS e Estimativa'!J29&gt;0,IF(AND('DADOS e Estimativa'!$N29&lt;='DADOS e Estimativa'!J29,'DADOS e Estimativa'!J29&lt;='DADOS e Estimativa'!$O29),'DADOS e Estimativa'!J29,"excluído*"),"")</f>
        <v>excluído*</v>
      </c>
      <c r="K119" s="174">
        <f>IF('DADOS e Estimativa'!K29&gt;0,IF(AND('DADOS e Estimativa'!$N29&lt;='DADOS e Estimativa'!K29,'DADOS e Estimativa'!K29&lt;='DADOS e Estimativa'!$O29),'DADOS e Estimativa'!K29,"excluído*"),"")</f>
        <v>8928</v>
      </c>
      <c r="L119" s="175">
        <f t="shared" si="24"/>
        <v>10157.67</v>
      </c>
      <c r="M119" s="145"/>
      <c r="N119" s="176">
        <f t="shared" si="23"/>
        <v>10157.67</v>
      </c>
      <c r="O119" s="159"/>
    </row>
    <row r="120" ht="22.5" customHeight="1">
      <c r="A120" s="162" t="str">
        <f>IF('DADOS e Estimativa'!A30="","",'DADOS e Estimativa'!A30)</f>
        <v>4.20</v>
      </c>
      <c r="B120" s="163" t="str">
        <f>IF('DADOS e Estimativa'!B30="","",'DADOS e Estimativa'!B30)</f>
        <v>Ribeirão Preto - Arquivo</v>
      </c>
      <c r="C120" s="163" t="str">
        <f>IF('DADOS e Estimativa'!C30="","",'DADOS e Estimativa'!C30)</f>
        <v>Cabine com 2 trafos: 1x225 (a seco) + 1x300 (a seco)</v>
      </c>
      <c r="D120" s="164">
        <f>IF('DADOS e Estimativa'!D30="","",'DADOS e Estimativa'!D30)</f>
        <v>1</v>
      </c>
      <c r="E120" s="165" t="str">
        <f>IF('DADOS e Estimativa'!E30="","",'DADOS e Estimativa'!E30)</f>
        <v>Manutenção</v>
      </c>
      <c r="F120" s="166">
        <f>IF('DADOS e Estimativa'!F30&gt;0,IF(AND('DADOS e Estimativa'!$N30&lt;='DADOS e Estimativa'!F30,'DADOS e Estimativa'!F30&lt;='DADOS e Estimativa'!$O30),'DADOS e Estimativa'!F30,"excluído*"),"")</f>
        <v>5000</v>
      </c>
      <c r="G120" s="166">
        <f>IF('DADOS e Estimativa'!G30&gt;0,IF(AND('DADOS e Estimativa'!$N30&lt;='DADOS e Estimativa'!G30,'DADOS e Estimativa'!G30&lt;='DADOS e Estimativa'!$O30),'DADOS e Estimativa'!G30,"excluído*"),"")</f>
        <v>11720</v>
      </c>
      <c r="H120" s="166">
        <f>IF('DADOS e Estimativa'!H30&gt;0,IF(AND('DADOS e Estimativa'!$N30&lt;='DADOS e Estimativa'!H30,'DADOS e Estimativa'!H30&lt;='DADOS e Estimativa'!$O30),'DADOS e Estimativa'!H30,"excluído*"),"")</f>
        <v>7000</v>
      </c>
      <c r="I120" s="166">
        <f>IF('DADOS e Estimativa'!I30&gt;0,IF(AND('DADOS e Estimativa'!$N30&lt;='DADOS e Estimativa'!I30,'DADOS e Estimativa'!I30&lt;='DADOS e Estimativa'!$O30),'DADOS e Estimativa'!I30,"excluído*"),"")</f>
        <v>15405</v>
      </c>
      <c r="J120" s="166" t="str">
        <f>IF('DADOS e Estimativa'!J30&gt;0,IF(AND('DADOS e Estimativa'!$N30&lt;='DADOS e Estimativa'!J30,'DADOS e Estimativa'!J30&lt;='DADOS e Estimativa'!$O30),'DADOS e Estimativa'!J30,"excluído*"),"")</f>
        <v>excluído*</v>
      </c>
      <c r="K120" s="166" t="str">
        <f>IF('DADOS e Estimativa'!K30&gt;0,IF(AND('DADOS e Estimativa'!$N30&lt;='DADOS e Estimativa'!K30,'DADOS e Estimativa'!K30&lt;='DADOS e Estimativa'!$O30),'DADOS e Estimativa'!K30,"excluído*"),"")</f>
        <v/>
      </c>
      <c r="L120" s="167">
        <f t="shared" si="24"/>
        <v>9781.25</v>
      </c>
      <c r="M120" s="145"/>
      <c r="N120" s="168">
        <f t="shared" si="23"/>
        <v>9781.25</v>
      </c>
      <c r="O120" s="145"/>
    </row>
    <row r="121" ht="15.0" customHeight="1">
      <c r="A121" s="169" t="str">
        <f>IF('DADOS e Estimativa'!A31="","",'DADOS e Estimativa'!A31)</f>
        <v>4.21</v>
      </c>
      <c r="B121" s="170" t="str">
        <f>IF('DADOS e Estimativa'!B31="","",'DADOS e Estimativa'!B31)</f>
        <v>São Carlos - FT</v>
      </c>
      <c r="C121" s="171" t="str">
        <f>IF('DADOS e Estimativa'!C31="","",'DADOS e Estimativa'!C31)</f>
        <v>Cabine com trafo de 150 kVA, a óleo.</v>
      </c>
      <c r="D121" s="172">
        <f>IF('DADOS e Estimativa'!D31="","",'DADOS e Estimativa'!D31)</f>
        <v>1</v>
      </c>
      <c r="E121" s="173" t="str">
        <f>IF('DADOS e Estimativa'!E31="","",'DADOS e Estimativa'!E31)</f>
        <v>Manutenção</v>
      </c>
      <c r="F121" s="174" t="str">
        <f>IF('DADOS e Estimativa'!F31&gt;0,IF(AND('DADOS e Estimativa'!$N31&lt;='DADOS e Estimativa'!F31,'DADOS e Estimativa'!F31&lt;='DADOS e Estimativa'!$O31),'DADOS e Estimativa'!F31,"excluído*"),"")</f>
        <v>excluído*</v>
      </c>
      <c r="G121" s="174">
        <f>IF('DADOS e Estimativa'!G31&gt;0,IF(AND('DADOS e Estimativa'!$N31&lt;='DADOS e Estimativa'!G31,'DADOS e Estimativa'!G31&lt;='DADOS e Estimativa'!$O31),'DADOS e Estimativa'!G31,"excluído*"),"")</f>
        <v>11720</v>
      </c>
      <c r="H121" s="174">
        <f>IF('DADOS e Estimativa'!H31&gt;0,IF(AND('DADOS e Estimativa'!$N31&lt;='DADOS e Estimativa'!H31,'DADOS e Estimativa'!H31&lt;='DADOS e Estimativa'!$O31),'DADOS e Estimativa'!H31,"excluído*"),"")</f>
        <v>7000</v>
      </c>
      <c r="I121" s="174">
        <f>IF('DADOS e Estimativa'!I31&gt;0,IF(AND('DADOS e Estimativa'!$N31&lt;='DADOS e Estimativa'!I31,'DADOS e Estimativa'!I31&lt;='DADOS e Estimativa'!$O31),'DADOS e Estimativa'!I31,"excluído*"),"")</f>
        <v>12545</v>
      </c>
      <c r="J121" s="174" t="str">
        <f>IF('DADOS e Estimativa'!J31&gt;0,IF(AND('DADOS e Estimativa'!$N31&lt;='DADOS e Estimativa'!J31,'DADOS e Estimativa'!J31&lt;='DADOS e Estimativa'!$O31),'DADOS e Estimativa'!J31,"excluído*"),"")</f>
        <v>excluído*</v>
      </c>
      <c r="K121" s="174">
        <f>IF('DADOS e Estimativa'!K31&gt;0,IF(AND('DADOS e Estimativa'!$N31&lt;='DADOS e Estimativa'!K31,'DADOS e Estimativa'!K31&lt;='DADOS e Estimativa'!$O31),'DADOS e Estimativa'!K31,"excluído*"),"")</f>
        <v>8928</v>
      </c>
      <c r="L121" s="175">
        <f t="shared" si="24"/>
        <v>10048.25</v>
      </c>
      <c r="M121" s="145"/>
      <c r="N121" s="176">
        <f t="shared" si="23"/>
        <v>10048.25</v>
      </c>
      <c r="O121" s="159"/>
    </row>
    <row r="122" ht="15.0" customHeight="1">
      <c r="A122" s="162" t="str">
        <f>IF('DADOS e Estimativa'!A32="","",'DADOS e Estimativa'!A32)</f>
        <v>4.22</v>
      </c>
      <c r="B122" s="163" t="str">
        <f>IF('DADOS e Estimativa'!B32="","",'DADOS e Estimativa'!B32)</f>
        <v>Porto Ferreira - VT</v>
      </c>
      <c r="C122" s="163" t="str">
        <f>IF('DADOS e Estimativa'!C32="","",'DADOS e Estimativa'!C32)</f>
        <v>Cabine com trafo de 150 kVA, a seco.</v>
      </c>
      <c r="D122" s="164">
        <f>IF('DADOS e Estimativa'!D32="","",'DADOS e Estimativa'!D32)</f>
        <v>1</v>
      </c>
      <c r="E122" s="165" t="str">
        <f>IF('DADOS e Estimativa'!E32="","",'DADOS e Estimativa'!E32)</f>
        <v>Manutenção</v>
      </c>
      <c r="F122" s="166" t="str">
        <f>IF('DADOS e Estimativa'!F32&gt;0,IF(AND('DADOS e Estimativa'!$N32&lt;='DADOS e Estimativa'!F32,'DADOS e Estimativa'!F32&lt;='DADOS e Estimativa'!$O32),'DADOS e Estimativa'!F32,"excluído*"),"")</f>
        <v>excluído*</v>
      </c>
      <c r="G122" s="166">
        <f>IF('DADOS e Estimativa'!G32&gt;0,IF(AND('DADOS e Estimativa'!$N32&lt;='DADOS e Estimativa'!G32,'DADOS e Estimativa'!G32&lt;='DADOS e Estimativa'!$O32),'DADOS e Estimativa'!G32,"excluído*"),"")</f>
        <v>11720</v>
      </c>
      <c r="H122" s="166">
        <f>IF('DADOS e Estimativa'!H32&gt;0,IF(AND('DADOS e Estimativa'!$N32&lt;='DADOS e Estimativa'!H32,'DADOS e Estimativa'!H32&lt;='DADOS e Estimativa'!$O32),'DADOS e Estimativa'!H32,"excluído*"),"")</f>
        <v>7000</v>
      </c>
      <c r="I122" s="166">
        <f>IF('DADOS e Estimativa'!I32&gt;0,IF(AND('DADOS e Estimativa'!$N32&lt;='DADOS e Estimativa'!I32,'DADOS e Estimativa'!I32&lt;='DADOS e Estimativa'!$O32),'DADOS e Estimativa'!I32,"excluído*"),"")</f>
        <v>12545</v>
      </c>
      <c r="J122" s="166" t="str">
        <f>IF('DADOS e Estimativa'!J32&gt;0,IF(AND('DADOS e Estimativa'!$N32&lt;='DADOS e Estimativa'!J32,'DADOS e Estimativa'!J32&lt;='DADOS e Estimativa'!$O32),'DADOS e Estimativa'!J32,"excluído*"),"")</f>
        <v>excluído*</v>
      </c>
      <c r="K122" s="166">
        <f>IF('DADOS e Estimativa'!K32&gt;0,IF(AND('DADOS e Estimativa'!$N32&lt;='DADOS e Estimativa'!K32,'DADOS e Estimativa'!K32&lt;='DADOS e Estimativa'!$O32),'DADOS e Estimativa'!K32,"excluído*"),"")</f>
        <v>8928</v>
      </c>
      <c r="L122" s="167">
        <f t="shared" si="24"/>
        <v>10048.25</v>
      </c>
      <c r="M122" s="145"/>
      <c r="N122" s="168">
        <f t="shared" si="23"/>
        <v>10048.25</v>
      </c>
      <c r="O122" s="145"/>
    </row>
    <row r="123" ht="15.0" customHeight="1">
      <c r="A123" s="169" t="str">
        <f>IF('DADOS e Estimativa'!A33="","",'DADOS e Estimativa'!A33)</f>
        <v/>
      </c>
      <c r="B123" s="152" t="str">
        <f>IF('DADOS e Estimativa'!B33="","",'DADOS e Estimativa'!B33)</f>
        <v>CIRCUNSCRIÇÃO V</v>
      </c>
      <c r="C123" s="171" t="str">
        <f>IF('DADOS e Estimativa'!C33="","",'DADOS e Estimativa'!C33)</f>
        <v/>
      </c>
      <c r="D123" s="172" t="str">
        <f>IF('DADOS e Estimativa'!D33="","",'DADOS e Estimativa'!D33)</f>
        <v/>
      </c>
      <c r="E123" s="173" t="str">
        <f>IF('DADOS e Estimativa'!E33="","",'DADOS e Estimativa'!E33)</f>
        <v/>
      </c>
      <c r="F123" s="174" t="str">
        <f>IF('DADOS e Estimativa'!F33&gt;0,IF(AND('DADOS e Estimativa'!$N33&lt;='DADOS e Estimativa'!F33,'DADOS e Estimativa'!F33&lt;='DADOS e Estimativa'!$O33),'DADOS e Estimativa'!F33,"excluído*"),"")</f>
        <v/>
      </c>
      <c r="G123" s="174" t="str">
        <f>IF('DADOS e Estimativa'!G33&gt;0,IF(AND('DADOS e Estimativa'!$N33&lt;='DADOS e Estimativa'!G33,'DADOS e Estimativa'!G33&lt;='DADOS e Estimativa'!$O33),'DADOS e Estimativa'!G33,"excluído*"),"")</f>
        <v/>
      </c>
      <c r="H123" s="174" t="str">
        <f>IF('DADOS e Estimativa'!H33&gt;0,IF(AND('DADOS e Estimativa'!$N33&lt;='DADOS e Estimativa'!H33,'DADOS e Estimativa'!H33&lt;='DADOS e Estimativa'!$O33),'DADOS e Estimativa'!H33,"excluído*"),"")</f>
        <v/>
      </c>
      <c r="I123" s="174" t="str">
        <f>IF('DADOS e Estimativa'!I33&gt;0,IF(AND('DADOS e Estimativa'!$N33&lt;='DADOS e Estimativa'!I33,'DADOS e Estimativa'!I33&lt;='DADOS e Estimativa'!$O33),'DADOS e Estimativa'!I33,"excluído*"),"")</f>
        <v/>
      </c>
      <c r="J123" s="174" t="str">
        <f>IF('DADOS e Estimativa'!J33&gt;0,IF(AND('DADOS e Estimativa'!$N33&lt;='DADOS e Estimativa'!J33,'DADOS e Estimativa'!J33&lt;='DADOS e Estimativa'!$O33),'DADOS e Estimativa'!J33,"excluído*"),"")</f>
        <v/>
      </c>
      <c r="K123" s="174" t="str">
        <f>IF('DADOS e Estimativa'!K33&gt;0,IF(AND('DADOS e Estimativa'!$N33&lt;='DADOS e Estimativa'!K33,'DADOS e Estimativa'!K33&lt;='DADOS e Estimativa'!$O33),'DADOS e Estimativa'!K33,"excluído*"),"")</f>
        <v/>
      </c>
      <c r="L123" s="175" t="str">
        <f t="shared" si="24"/>
        <v/>
      </c>
      <c r="M123" s="145"/>
      <c r="N123" s="176" t="str">
        <f t="shared" si="23"/>
        <v/>
      </c>
      <c r="O123" s="159"/>
    </row>
    <row r="124" ht="15.0" customHeight="1">
      <c r="A124" s="162" t="str">
        <f>IF('DADOS e Estimativa'!A34="","",'DADOS e Estimativa'!A34)</f>
        <v>5.23</v>
      </c>
      <c r="B124" s="163" t="str">
        <f>IF('DADOS e Estimativa'!B34="","",'DADOS e Estimativa'!B34)</f>
        <v>Birigui - VT</v>
      </c>
      <c r="C124" s="163" t="str">
        <f>IF('DADOS e Estimativa'!C34="","",'DADOS e Estimativa'!C34)</f>
        <v>Transformador em poste de 112,5 kVA, a óleo.</v>
      </c>
      <c r="D124" s="164">
        <f>IF('DADOS e Estimativa'!D34="","",'DADOS e Estimativa'!D34)</f>
        <v>1</v>
      </c>
      <c r="E124" s="165" t="str">
        <f>IF('DADOS e Estimativa'!E34="","",'DADOS e Estimativa'!E34)</f>
        <v>Manutenção</v>
      </c>
      <c r="F124" s="166">
        <f>IF('DADOS e Estimativa'!F34&gt;0,IF(AND('DADOS e Estimativa'!$N34&lt;='DADOS e Estimativa'!F34,'DADOS e Estimativa'!F34&lt;='DADOS e Estimativa'!$O34),'DADOS e Estimativa'!F34,"excluído*"),"")</f>
        <v>5000</v>
      </c>
      <c r="G124" s="166">
        <f>IF('DADOS e Estimativa'!G34&gt;0,IF(AND('DADOS e Estimativa'!$N34&lt;='DADOS e Estimativa'!G34,'DADOS e Estimativa'!G34&lt;='DADOS e Estimativa'!$O34),'DADOS e Estimativa'!G34,"excluído*"),"")</f>
        <v>9350</v>
      </c>
      <c r="H124" s="166">
        <f>IF('DADOS e Estimativa'!H34&gt;0,IF(AND('DADOS e Estimativa'!$N34&lt;='DADOS e Estimativa'!H34,'DADOS e Estimativa'!H34&lt;='DADOS e Estimativa'!$O34),'DADOS e Estimativa'!H34,"excluído*"),"")</f>
        <v>7000</v>
      </c>
      <c r="I124" s="166">
        <f>IF('DADOS e Estimativa'!I34&gt;0,IF(AND('DADOS e Estimativa'!$N34&lt;='DADOS e Estimativa'!I34,'DADOS e Estimativa'!I34&lt;='DADOS e Estimativa'!$O34),'DADOS e Estimativa'!I34,"excluído*"),"")</f>
        <v>14882.4</v>
      </c>
      <c r="J124" s="166" t="str">
        <f>IF('DADOS e Estimativa'!J34&gt;0,IF(AND('DADOS e Estimativa'!$N34&lt;='DADOS e Estimativa'!J34,'DADOS e Estimativa'!J34&lt;='DADOS e Estimativa'!$O34),'DADOS e Estimativa'!J34,"excluído*"),"")</f>
        <v>excluído*</v>
      </c>
      <c r="K124" s="166">
        <f>IF('DADOS e Estimativa'!K34&gt;0,IF(AND('DADOS e Estimativa'!$N34&lt;='DADOS e Estimativa'!K34,'DADOS e Estimativa'!K34&lt;='DADOS e Estimativa'!$O34),'DADOS e Estimativa'!K34,"excluído*"),"")</f>
        <v>5980</v>
      </c>
      <c r="L124" s="167">
        <f t="shared" si="24"/>
        <v>8442.48</v>
      </c>
      <c r="M124" s="145"/>
      <c r="N124" s="168">
        <f t="shared" si="23"/>
        <v>8442.48</v>
      </c>
      <c r="O124" s="145"/>
    </row>
    <row r="125" ht="15.0" customHeight="1">
      <c r="A125" s="169" t="str">
        <f>IF('DADOS e Estimativa'!A35="","",'DADOS e Estimativa'!A35)</f>
        <v/>
      </c>
      <c r="B125" s="152" t="str">
        <f>IF('DADOS e Estimativa'!B35="","",'DADOS e Estimativa'!B35)</f>
        <v>CIRCUNSCRIÇÃO VI</v>
      </c>
      <c r="C125" s="171" t="str">
        <f>IF('DADOS e Estimativa'!C35="","",'DADOS e Estimativa'!C35)</f>
        <v/>
      </c>
      <c r="D125" s="172" t="str">
        <f>IF('DADOS e Estimativa'!D35="","",'DADOS e Estimativa'!D35)</f>
        <v/>
      </c>
      <c r="E125" s="173" t="str">
        <f>IF('DADOS e Estimativa'!E35="","",'DADOS e Estimativa'!E35)</f>
        <v/>
      </c>
      <c r="F125" s="174" t="str">
        <f>IF('DADOS e Estimativa'!F35&gt;0,IF(AND('DADOS e Estimativa'!$N35&lt;='DADOS e Estimativa'!F35,'DADOS e Estimativa'!F35&lt;='DADOS e Estimativa'!$O35),'DADOS e Estimativa'!F35,"excluído*"),"")</f>
        <v/>
      </c>
      <c r="G125" s="174" t="str">
        <f>IF('DADOS e Estimativa'!G35&gt;0,IF(AND('DADOS e Estimativa'!$N35&lt;='DADOS e Estimativa'!G35,'DADOS e Estimativa'!G35&lt;='DADOS e Estimativa'!$O35),'DADOS e Estimativa'!G35,"excluído*"),"")</f>
        <v/>
      </c>
      <c r="H125" s="174" t="str">
        <f>IF('DADOS e Estimativa'!H35&gt;0,IF(AND('DADOS e Estimativa'!$N35&lt;='DADOS e Estimativa'!H35,'DADOS e Estimativa'!H35&lt;='DADOS e Estimativa'!$O35),'DADOS e Estimativa'!H35,"excluído*"),"")</f>
        <v/>
      </c>
      <c r="I125" s="174" t="str">
        <f>IF('DADOS e Estimativa'!I35&gt;0,IF(AND('DADOS e Estimativa'!$N35&lt;='DADOS e Estimativa'!I35,'DADOS e Estimativa'!I35&lt;='DADOS e Estimativa'!$O35),'DADOS e Estimativa'!I35,"excluído*"),"")</f>
        <v/>
      </c>
      <c r="J125" s="174" t="str">
        <f>IF('DADOS e Estimativa'!J35&gt;0,IF(AND('DADOS e Estimativa'!$N35&lt;='DADOS e Estimativa'!J35,'DADOS e Estimativa'!J35&lt;='DADOS e Estimativa'!$O35),'DADOS e Estimativa'!J35,"excluído*"),"")</f>
        <v/>
      </c>
      <c r="K125" s="174" t="str">
        <f>IF('DADOS e Estimativa'!K35&gt;0,IF(AND('DADOS e Estimativa'!$N35&lt;='DADOS e Estimativa'!K35,'DADOS e Estimativa'!K35&lt;='DADOS e Estimativa'!$O35),'DADOS e Estimativa'!K35,"excluído*"),"")</f>
        <v/>
      </c>
      <c r="L125" s="175" t="str">
        <f t="shared" si="24"/>
        <v/>
      </c>
      <c r="M125" s="145"/>
      <c r="N125" s="176" t="str">
        <f t="shared" si="23"/>
        <v/>
      </c>
      <c r="O125" s="159"/>
    </row>
    <row r="126" ht="15.0" customHeight="1">
      <c r="A126" s="162" t="str">
        <f>IF('DADOS e Estimativa'!A36="","",'DADOS e Estimativa'!A36)</f>
        <v>6.24</v>
      </c>
      <c r="B126" s="163" t="str">
        <f>IF('DADOS e Estimativa'!B36="","",'DADOS e Estimativa'!B36)</f>
        <v>Assis - FT</v>
      </c>
      <c r="C126" s="163" t="str">
        <f>IF('DADOS e Estimativa'!C36="","",'DADOS e Estimativa'!C36)</f>
        <v>Transformador em poste de 150 kVA, a óleo.</v>
      </c>
      <c r="D126" s="164">
        <f>IF('DADOS e Estimativa'!D36="","",'DADOS e Estimativa'!D36)</f>
        <v>1</v>
      </c>
      <c r="E126" s="165" t="str">
        <f>IF('DADOS e Estimativa'!E36="","",'DADOS e Estimativa'!E36)</f>
        <v>Manutenção</v>
      </c>
      <c r="F126" s="166" t="str">
        <f>IF('DADOS e Estimativa'!F36&gt;0,IF(AND('DADOS e Estimativa'!$N36&lt;='DADOS e Estimativa'!F36,'DADOS e Estimativa'!F36&lt;='DADOS e Estimativa'!$O36),'DADOS e Estimativa'!F36,"excluído*"),"")</f>
        <v>excluído*</v>
      </c>
      <c r="G126" s="166">
        <f>IF('DADOS e Estimativa'!G36&gt;0,IF(AND('DADOS e Estimativa'!$N36&lt;='DADOS e Estimativa'!G36,'DADOS e Estimativa'!G36&lt;='DADOS e Estimativa'!$O36),'DADOS e Estimativa'!G36,"excluído*"),"")</f>
        <v>9350</v>
      </c>
      <c r="H126" s="166">
        <f>IF('DADOS e Estimativa'!H36&gt;0,IF(AND('DADOS e Estimativa'!$N36&lt;='DADOS e Estimativa'!H36,'DADOS e Estimativa'!H36&lt;='DADOS e Estimativa'!$O36),'DADOS e Estimativa'!H36,"excluído*"),"")</f>
        <v>7000</v>
      </c>
      <c r="I126" s="166">
        <f>IF('DADOS e Estimativa'!I36&gt;0,IF(AND('DADOS e Estimativa'!$N36&lt;='DADOS e Estimativa'!I36,'DADOS e Estimativa'!I36&lt;='DADOS e Estimativa'!$O36),'DADOS e Estimativa'!I36,"excluído*"),"")</f>
        <v>14116.44</v>
      </c>
      <c r="J126" s="166" t="str">
        <f>IF('DADOS e Estimativa'!J36&gt;0,IF(AND('DADOS e Estimativa'!$N36&lt;='DADOS e Estimativa'!J36,'DADOS e Estimativa'!J36&lt;='DADOS e Estimativa'!$O36),'DADOS e Estimativa'!J36,"excluído*"),"")</f>
        <v>excluído*</v>
      </c>
      <c r="K126" s="166">
        <f>IF('DADOS e Estimativa'!K36&gt;0,IF(AND('DADOS e Estimativa'!$N36&lt;='DADOS e Estimativa'!K36,'DADOS e Estimativa'!K36&lt;='DADOS e Estimativa'!$O36),'DADOS e Estimativa'!K36,"excluído*"),"")</f>
        <v>8928</v>
      </c>
      <c r="L126" s="167">
        <f t="shared" si="24"/>
        <v>9848.61</v>
      </c>
      <c r="M126" s="145"/>
      <c r="N126" s="168">
        <f t="shared" si="23"/>
        <v>9848.61</v>
      </c>
      <c r="O126" s="145"/>
    </row>
    <row r="127" ht="15.0" customHeight="1">
      <c r="A127" s="169" t="str">
        <f>IF('DADOS e Estimativa'!A37="","",'DADOS e Estimativa'!A37)</f>
        <v>6.25</v>
      </c>
      <c r="B127" s="170" t="str">
        <f>IF('DADOS e Estimativa'!B37="","",'DADOS e Estimativa'!B37)</f>
        <v>Presidente Prudente - FT</v>
      </c>
      <c r="C127" s="171" t="str">
        <f>IF('DADOS e Estimativa'!C37="","",'DADOS e Estimativa'!C37)</f>
        <v>Cabine com trafo de 750 kVA, a óleo.</v>
      </c>
      <c r="D127" s="172">
        <f>IF('DADOS e Estimativa'!D37="","",'DADOS e Estimativa'!D37)</f>
        <v>1</v>
      </c>
      <c r="E127" s="173" t="str">
        <f>IF('DADOS e Estimativa'!E37="","",'DADOS e Estimativa'!E37)</f>
        <v>Manutenção</v>
      </c>
      <c r="F127" s="174">
        <f>IF('DADOS e Estimativa'!F37&gt;0,IF(AND('DADOS e Estimativa'!$N37&lt;='DADOS e Estimativa'!F37,'DADOS e Estimativa'!F37&lt;='DADOS e Estimativa'!$O37),'DADOS e Estimativa'!F37,"excluído*"),"")</f>
        <v>5000</v>
      </c>
      <c r="G127" s="174">
        <f>IF('DADOS e Estimativa'!G37&gt;0,IF(AND('DADOS e Estimativa'!$N37&lt;='DADOS e Estimativa'!G37,'DADOS e Estimativa'!G37&lt;='DADOS e Estimativa'!$O37),'DADOS e Estimativa'!G37,"excluído*"),"")</f>
        <v>11720</v>
      </c>
      <c r="H127" s="174">
        <f>IF('DADOS e Estimativa'!H37&gt;0,IF(AND('DADOS e Estimativa'!$N37&lt;='DADOS e Estimativa'!H37,'DADOS e Estimativa'!H37&lt;='DADOS e Estimativa'!$O37),'DADOS e Estimativa'!H37,"excluído*"),"")</f>
        <v>7000</v>
      </c>
      <c r="I127" s="174">
        <f>IF('DADOS e Estimativa'!I37&gt;0,IF(AND('DADOS e Estimativa'!$N37&lt;='DADOS e Estimativa'!I37,'DADOS e Estimativa'!I37&lt;='DADOS e Estimativa'!$O37),'DADOS e Estimativa'!I37,"excluído*"),"")</f>
        <v>16924.44</v>
      </c>
      <c r="J127" s="174" t="str">
        <f>IF('DADOS e Estimativa'!J37&gt;0,IF(AND('DADOS e Estimativa'!$N37&lt;='DADOS e Estimativa'!J37,'DADOS e Estimativa'!J37&lt;='DADOS e Estimativa'!$O37),'DADOS e Estimativa'!J37,"excluído*"),"")</f>
        <v>excluído*</v>
      </c>
      <c r="K127" s="174" t="str">
        <f>IF('DADOS e Estimativa'!K37&gt;0,IF(AND('DADOS e Estimativa'!$N37&lt;='DADOS e Estimativa'!K37,'DADOS e Estimativa'!K37&lt;='DADOS e Estimativa'!$O37),'DADOS e Estimativa'!K37,"excluído*"),"")</f>
        <v/>
      </c>
      <c r="L127" s="175">
        <f t="shared" si="24"/>
        <v>10161.11</v>
      </c>
      <c r="M127" s="145"/>
      <c r="N127" s="176">
        <f t="shared" si="23"/>
        <v>10161.11</v>
      </c>
      <c r="O127" s="159"/>
    </row>
    <row r="128" ht="15.0" customHeight="1">
      <c r="A128" s="162" t="str">
        <f>IF('DADOS e Estimativa'!A38="","",'DADOS e Estimativa'!A38)</f>
        <v/>
      </c>
      <c r="B128" s="178" t="str">
        <f>IF('DADOS e Estimativa'!B38="","",'DADOS e Estimativa'!B38)</f>
        <v>CIRCUNSCRIÇÃO VII</v>
      </c>
      <c r="C128" s="163" t="str">
        <f>IF('DADOS e Estimativa'!C38="","",'DADOS e Estimativa'!C38)</f>
        <v/>
      </c>
      <c r="D128" s="164" t="str">
        <f>IF('DADOS e Estimativa'!D38="","",'DADOS e Estimativa'!D38)</f>
        <v/>
      </c>
      <c r="E128" s="165" t="str">
        <f>IF('DADOS e Estimativa'!E38="","",'DADOS e Estimativa'!E38)</f>
        <v/>
      </c>
      <c r="F128" s="166" t="str">
        <f>IF('DADOS e Estimativa'!F38&gt;0,IF(AND('DADOS e Estimativa'!$N38&lt;='DADOS e Estimativa'!F38,'DADOS e Estimativa'!F38&lt;='DADOS e Estimativa'!$O38),'DADOS e Estimativa'!F38,"excluído*"),"")</f>
        <v/>
      </c>
      <c r="G128" s="166" t="str">
        <f>IF('DADOS e Estimativa'!G38&gt;0,IF(AND('DADOS e Estimativa'!$N38&lt;='DADOS e Estimativa'!G38,'DADOS e Estimativa'!G38&lt;='DADOS e Estimativa'!$O38),'DADOS e Estimativa'!G38,"excluído*"),"")</f>
        <v/>
      </c>
      <c r="H128" s="166" t="str">
        <f>IF('DADOS e Estimativa'!H38&gt;0,IF(AND('DADOS e Estimativa'!$N38&lt;='DADOS e Estimativa'!H38,'DADOS e Estimativa'!H38&lt;='DADOS e Estimativa'!$O38),'DADOS e Estimativa'!H38,"excluído*"),"")</f>
        <v/>
      </c>
      <c r="I128" s="166" t="str">
        <f>IF('DADOS e Estimativa'!I38&gt;0,IF(AND('DADOS e Estimativa'!$N38&lt;='DADOS e Estimativa'!I38,'DADOS e Estimativa'!I38&lt;='DADOS e Estimativa'!$O38),'DADOS e Estimativa'!I38,"excluído*"),"")</f>
        <v/>
      </c>
      <c r="J128" s="166" t="str">
        <f>IF('DADOS e Estimativa'!J38&gt;0,IF(AND('DADOS e Estimativa'!$N38&lt;='DADOS e Estimativa'!J38,'DADOS e Estimativa'!J38&lt;='DADOS e Estimativa'!$O38),'DADOS e Estimativa'!J38,"excluído*"),"")</f>
        <v/>
      </c>
      <c r="K128" s="166" t="str">
        <f>IF('DADOS e Estimativa'!K38&gt;0,IF(AND('DADOS e Estimativa'!$N38&lt;='DADOS e Estimativa'!K38,'DADOS e Estimativa'!K38&lt;='DADOS e Estimativa'!$O38),'DADOS e Estimativa'!K38,"excluído*"),"")</f>
        <v/>
      </c>
      <c r="L128" s="167" t="str">
        <f t="shared" si="24"/>
        <v/>
      </c>
      <c r="M128" s="145"/>
      <c r="N128" s="168" t="str">
        <f t="shared" si="23"/>
        <v/>
      </c>
      <c r="O128" s="145"/>
    </row>
    <row r="129" ht="15.0" customHeight="1">
      <c r="A129" s="169" t="str">
        <f>IF('DADOS e Estimativa'!A39="","",'DADOS e Estimativa'!A39)</f>
        <v>7.26</v>
      </c>
      <c r="B129" s="170" t="str">
        <f>IF('DADOS e Estimativa'!B39="","",'DADOS e Estimativa'!B39)</f>
        <v>São José do Rio Preto - FT</v>
      </c>
      <c r="C129" s="171" t="str">
        <f>IF('DADOS e Estimativa'!C39="","",'DADOS e Estimativa'!C39)</f>
        <v>Cabine com trafo de 500 kVA, a seco.</v>
      </c>
      <c r="D129" s="172">
        <f>IF('DADOS e Estimativa'!D39="","",'DADOS e Estimativa'!D39)</f>
        <v>1</v>
      </c>
      <c r="E129" s="173" t="str">
        <f>IF('DADOS e Estimativa'!E39="","",'DADOS e Estimativa'!E39)</f>
        <v>Manutenção</v>
      </c>
      <c r="F129" s="174" t="str">
        <f>IF('DADOS e Estimativa'!F39&gt;0,IF(AND('DADOS e Estimativa'!$N39&lt;='DADOS e Estimativa'!F39,'DADOS e Estimativa'!F39&lt;='DADOS e Estimativa'!$O39),'DADOS e Estimativa'!F39,"excluído*"),"")</f>
        <v>excluído*</v>
      </c>
      <c r="G129" s="174">
        <f>IF('DADOS e Estimativa'!G39&gt;0,IF(AND('DADOS e Estimativa'!$N39&lt;='DADOS e Estimativa'!G39,'DADOS e Estimativa'!G39&lt;='DADOS e Estimativa'!$O39),'DADOS e Estimativa'!G39,"excluído*"),"")</f>
        <v>11720</v>
      </c>
      <c r="H129" s="174">
        <f>IF('DADOS e Estimativa'!H39&gt;0,IF(AND('DADOS e Estimativa'!$N39&lt;='DADOS e Estimativa'!H39,'DADOS e Estimativa'!H39&lt;='DADOS e Estimativa'!$O39),'DADOS e Estimativa'!H39,"excluído*"),"")</f>
        <v>7000</v>
      </c>
      <c r="I129" s="174">
        <f>IF('DADOS e Estimativa'!I39&gt;0,IF(AND('DADOS e Estimativa'!$N39&lt;='DADOS e Estimativa'!I39,'DADOS e Estimativa'!I39&lt;='DADOS e Estimativa'!$O39),'DADOS e Estimativa'!I39,"excluído*"),"")</f>
        <v>16653.55</v>
      </c>
      <c r="J129" s="174" t="str">
        <f>IF('DADOS e Estimativa'!J39&gt;0,IF(AND('DADOS e Estimativa'!$N39&lt;='DADOS e Estimativa'!J39,'DADOS e Estimativa'!J39&lt;='DADOS e Estimativa'!$O39),'DADOS e Estimativa'!J39,"excluído*"),"")</f>
        <v>excluído*</v>
      </c>
      <c r="K129" s="174">
        <f>IF('DADOS e Estimativa'!K39&gt;0,IF(AND('DADOS e Estimativa'!$N39&lt;='DADOS e Estimativa'!K39,'DADOS e Estimativa'!K39&lt;='DADOS e Estimativa'!$O39),'DADOS e Estimativa'!K39,"excluído*"),"")</f>
        <v>23172</v>
      </c>
      <c r="L129" s="175">
        <f t="shared" si="24"/>
        <v>14636.39</v>
      </c>
      <c r="M129" s="145"/>
      <c r="N129" s="176">
        <f t="shared" si="23"/>
        <v>14636.39</v>
      </c>
      <c r="O129" s="159"/>
    </row>
    <row r="130" ht="15.0" customHeight="1">
      <c r="A130" s="162" t="str">
        <f>IF('DADOS e Estimativa'!A40="","",'DADOS e Estimativa'!A40)</f>
        <v>7.27</v>
      </c>
      <c r="B130" s="163" t="str">
        <f>IF('DADOS e Estimativa'!B40="","",'DADOS e Estimativa'!B40)</f>
        <v>Barretos - VT</v>
      </c>
      <c r="C130" s="163" t="str">
        <f>IF('DADOS e Estimativa'!C40="","",'DADOS e Estimativa'!C40)</f>
        <v>Transformador em poste de 112,5 kVA, a óleo.</v>
      </c>
      <c r="D130" s="164">
        <f>IF('DADOS e Estimativa'!D40="","",'DADOS e Estimativa'!D40)</f>
        <v>1</v>
      </c>
      <c r="E130" s="165" t="str">
        <f>IF('DADOS e Estimativa'!E40="","",'DADOS e Estimativa'!E40)</f>
        <v>Manutenção</v>
      </c>
      <c r="F130" s="166" t="str">
        <f>IF('DADOS e Estimativa'!F40&gt;0,IF(AND('DADOS e Estimativa'!$N40&lt;='DADOS e Estimativa'!F40,'DADOS e Estimativa'!F40&lt;='DADOS e Estimativa'!$O40),'DADOS e Estimativa'!F40,"excluído*"),"")</f>
        <v>excluído*</v>
      </c>
      <c r="G130" s="166">
        <f>IF('DADOS e Estimativa'!G40&gt;0,IF(AND('DADOS e Estimativa'!$N40&lt;='DADOS e Estimativa'!G40,'DADOS e Estimativa'!G40&lt;='DADOS e Estimativa'!$O40),'DADOS e Estimativa'!G40,"excluído*"),"")</f>
        <v>9350</v>
      </c>
      <c r="H130" s="166">
        <f>IF('DADOS e Estimativa'!H40&gt;0,IF(AND('DADOS e Estimativa'!$N40&lt;='DADOS e Estimativa'!H40,'DADOS e Estimativa'!H40&lt;='DADOS e Estimativa'!$O40),'DADOS e Estimativa'!H40,"excluído*"),"")</f>
        <v>7000</v>
      </c>
      <c r="I130" s="166">
        <f>IF('DADOS e Estimativa'!I40&gt;0,IF(AND('DADOS e Estimativa'!$N40&lt;='DADOS e Estimativa'!I40,'DADOS e Estimativa'!I40&lt;='DADOS e Estimativa'!$O40),'DADOS e Estimativa'!I40,"excluído*"),"")</f>
        <v>12766.55</v>
      </c>
      <c r="J130" s="166" t="str">
        <f>IF('DADOS e Estimativa'!J40&gt;0,IF(AND('DADOS e Estimativa'!$N40&lt;='DADOS e Estimativa'!J40,'DADOS e Estimativa'!J40&lt;='DADOS e Estimativa'!$O40),'DADOS e Estimativa'!J40,"excluído*"),"")</f>
        <v>excluído*</v>
      </c>
      <c r="K130" s="166">
        <f>IF('DADOS e Estimativa'!K40&gt;0,IF(AND('DADOS e Estimativa'!$N40&lt;='DADOS e Estimativa'!K40,'DADOS e Estimativa'!K40&lt;='DADOS e Estimativa'!$O40),'DADOS e Estimativa'!K40,"excluído*"),"")</f>
        <v>5980</v>
      </c>
      <c r="L130" s="167">
        <f t="shared" si="24"/>
        <v>8774.14</v>
      </c>
      <c r="M130" s="145"/>
      <c r="N130" s="168">
        <f t="shared" si="23"/>
        <v>8774.14</v>
      </c>
      <c r="O130" s="145"/>
    </row>
    <row r="131" ht="15.0" customHeight="1">
      <c r="A131" s="169" t="str">
        <f>IF('DADOS e Estimativa'!A41="","",'DADOS e Estimativa'!A41)</f>
        <v>7.28</v>
      </c>
      <c r="B131" s="170" t="str">
        <f>IF('DADOS e Estimativa'!B41="","",'DADOS e Estimativa'!B41)</f>
        <v>Fernandópolis - VT</v>
      </c>
      <c r="C131" s="170" t="str">
        <f>IF('DADOS e Estimativa'!C41="","",'DADOS e Estimativa'!C41)</f>
        <v>Transformador em poste de 112,5 kVA, a óleo.</v>
      </c>
      <c r="D131" s="179">
        <f>IF('DADOS e Estimativa'!D41="","",'DADOS e Estimativa'!D41)</f>
        <v>1</v>
      </c>
      <c r="E131" s="180" t="str">
        <f>IF('DADOS e Estimativa'!E41="","",'DADOS e Estimativa'!E41)</f>
        <v>Manutenção</v>
      </c>
      <c r="F131" s="174" t="str">
        <f>IF('DADOS e Estimativa'!F41&gt;0,IF(AND('DADOS e Estimativa'!$N41&lt;='DADOS e Estimativa'!F41,'DADOS e Estimativa'!F41&lt;='DADOS e Estimativa'!$O41),'DADOS e Estimativa'!F41,"excluído*"),"")</f>
        <v>excluído*</v>
      </c>
      <c r="G131" s="174">
        <f>IF('DADOS e Estimativa'!G41&gt;0,IF(AND('DADOS e Estimativa'!$N41&lt;='DADOS e Estimativa'!G41,'DADOS e Estimativa'!G41&lt;='DADOS e Estimativa'!$O41),'DADOS e Estimativa'!G41,"excluído*"),"")</f>
        <v>9350</v>
      </c>
      <c r="H131" s="174">
        <f>IF('DADOS e Estimativa'!H41&gt;0,IF(AND('DADOS e Estimativa'!$N41&lt;='DADOS e Estimativa'!H41,'DADOS e Estimativa'!H41&lt;='DADOS e Estimativa'!$O41),'DADOS e Estimativa'!H41,"excluído*"),"")</f>
        <v>7000</v>
      </c>
      <c r="I131" s="174" t="str">
        <f>IF('DADOS e Estimativa'!I41&gt;0,IF(AND('DADOS e Estimativa'!$N41&lt;='DADOS e Estimativa'!I41,'DADOS e Estimativa'!I41&lt;='DADOS e Estimativa'!$O41),'DADOS e Estimativa'!I41,"excluído*"),"")</f>
        <v>excluído*</v>
      </c>
      <c r="J131" s="174" t="str">
        <f>IF('DADOS e Estimativa'!J41&gt;0,IF(AND('DADOS e Estimativa'!$N41&lt;='DADOS e Estimativa'!J41,'DADOS e Estimativa'!J41&lt;='DADOS e Estimativa'!$O41),'DADOS e Estimativa'!J41,"excluído*"),"")</f>
        <v>excluído*</v>
      </c>
      <c r="K131" s="174">
        <f>IF('DADOS e Estimativa'!K41&gt;0,IF(AND('DADOS e Estimativa'!$N41&lt;='DADOS e Estimativa'!K41,'DADOS e Estimativa'!K41&lt;='DADOS e Estimativa'!$O41),'DADOS e Estimativa'!K41,"excluído*"),"")</f>
        <v>5980</v>
      </c>
      <c r="L131" s="175">
        <f t="shared" si="24"/>
        <v>7443.33</v>
      </c>
      <c r="M131" s="145"/>
      <c r="N131" s="176">
        <f t="shared" si="23"/>
        <v>7443.33</v>
      </c>
      <c r="O131" s="159"/>
    </row>
    <row r="132" ht="15.0" customHeight="1">
      <c r="A132" s="162" t="str">
        <f>IF('DADOS e Estimativa'!A42="","",'DADOS e Estimativa'!A42)</f>
        <v/>
      </c>
      <c r="B132" s="178" t="str">
        <f>IF('DADOS e Estimativa'!B42="","",'DADOS e Estimativa'!B42)</f>
        <v>CIRCUNSCRIÇÃO VIII</v>
      </c>
      <c r="C132" s="163" t="str">
        <f>IF('DADOS e Estimativa'!C42="","",'DADOS e Estimativa'!C42)</f>
        <v/>
      </c>
      <c r="D132" s="164" t="str">
        <f>IF('DADOS e Estimativa'!D42="","",'DADOS e Estimativa'!D42)</f>
        <v/>
      </c>
      <c r="E132" s="165" t="str">
        <f>IF('DADOS e Estimativa'!E42="","",'DADOS e Estimativa'!E42)</f>
        <v/>
      </c>
      <c r="F132" s="166" t="str">
        <f>IF('DADOS e Estimativa'!F42&gt;0,IF(AND('DADOS e Estimativa'!$N42&lt;='DADOS e Estimativa'!F42,'DADOS e Estimativa'!F42&lt;='DADOS e Estimativa'!$O42),'DADOS e Estimativa'!F42,"excluído*"),"")</f>
        <v/>
      </c>
      <c r="G132" s="166" t="str">
        <f>IF('DADOS e Estimativa'!G42&gt;0,IF(AND('DADOS e Estimativa'!$N42&lt;='DADOS e Estimativa'!G42,'DADOS e Estimativa'!G42&lt;='DADOS e Estimativa'!$O42),'DADOS e Estimativa'!G42,"excluído*"),"")</f>
        <v/>
      </c>
      <c r="H132" s="166" t="str">
        <f>IF('DADOS e Estimativa'!H42&gt;0,IF(AND('DADOS e Estimativa'!$N42&lt;='DADOS e Estimativa'!H42,'DADOS e Estimativa'!H42&lt;='DADOS e Estimativa'!$O42),'DADOS e Estimativa'!H42,"excluído*"),"")</f>
        <v/>
      </c>
      <c r="I132" s="166" t="str">
        <f>IF('DADOS e Estimativa'!I42&gt;0,IF(AND('DADOS e Estimativa'!$N42&lt;='DADOS e Estimativa'!I42,'DADOS e Estimativa'!I42&lt;='DADOS e Estimativa'!$O42),'DADOS e Estimativa'!I42,"excluído*"),"")</f>
        <v/>
      </c>
      <c r="J132" s="166" t="str">
        <f>IF('DADOS e Estimativa'!J42&gt;0,IF(AND('DADOS e Estimativa'!$N42&lt;='DADOS e Estimativa'!J42,'DADOS e Estimativa'!J42&lt;='DADOS e Estimativa'!$O42),'DADOS e Estimativa'!J42,"excluído*"),"")</f>
        <v/>
      </c>
      <c r="K132" s="166" t="str">
        <f>IF('DADOS e Estimativa'!K42&gt;0,IF(AND('DADOS e Estimativa'!$N42&lt;='DADOS e Estimativa'!K42,'DADOS e Estimativa'!K42&lt;='DADOS e Estimativa'!$O42),'DADOS e Estimativa'!K42,"excluído*"),"")</f>
        <v/>
      </c>
      <c r="L132" s="167" t="str">
        <f t="shared" si="24"/>
        <v/>
      </c>
      <c r="M132" s="145"/>
      <c r="N132" s="168" t="str">
        <f t="shared" si="23"/>
        <v/>
      </c>
      <c r="O132" s="145"/>
    </row>
    <row r="133" ht="15.0" customHeight="1">
      <c r="A133" s="169" t="str">
        <f>IF('DADOS e Estimativa'!A43="","",'DADOS e Estimativa'!A43)</f>
        <v>8.29</v>
      </c>
      <c r="B133" s="170" t="str">
        <f>IF('DADOS e Estimativa'!B43="","",'DADOS e Estimativa'!B43)</f>
        <v>Bauru - FT</v>
      </c>
      <c r="C133" s="171" t="str">
        <f>IF('DADOS e Estimativa'!C43="","",'DADOS e Estimativa'!C43)</f>
        <v>Cabine com dois trafos de 225 kVA, a seco.</v>
      </c>
      <c r="D133" s="172">
        <f>IF('DADOS e Estimativa'!D43="","",'DADOS e Estimativa'!D43)</f>
        <v>1</v>
      </c>
      <c r="E133" s="173" t="str">
        <f>IF('DADOS e Estimativa'!E43="","",'DADOS e Estimativa'!E43)</f>
        <v>Manutenção</v>
      </c>
      <c r="F133" s="174">
        <f>IF('DADOS e Estimativa'!F43&gt;0,IF(AND('DADOS e Estimativa'!$N43&lt;='DADOS e Estimativa'!F43,'DADOS e Estimativa'!F43&lt;='DADOS e Estimativa'!$O43),'DADOS e Estimativa'!F43,"excluído*"),"")</f>
        <v>7000</v>
      </c>
      <c r="G133" s="174">
        <f>IF('DADOS e Estimativa'!G43&gt;0,IF(AND('DADOS e Estimativa'!$N43&lt;='DADOS e Estimativa'!G43,'DADOS e Estimativa'!G43&lt;='DADOS e Estimativa'!$O43),'DADOS e Estimativa'!G43,"excluído*"),"")</f>
        <v>11720</v>
      </c>
      <c r="H133" s="174">
        <f>IF('DADOS e Estimativa'!H43&gt;0,IF(AND('DADOS e Estimativa'!$N43&lt;='DADOS e Estimativa'!H43,'DADOS e Estimativa'!H43&lt;='DADOS e Estimativa'!$O43),'DADOS e Estimativa'!H43,"excluído*"),"")</f>
        <v>7000</v>
      </c>
      <c r="I133" s="174">
        <f>IF('DADOS e Estimativa'!I43&gt;0,IF(AND('DADOS e Estimativa'!$N43&lt;='DADOS e Estimativa'!I43,'DADOS e Estimativa'!I43&lt;='DADOS e Estimativa'!$O43),'DADOS e Estimativa'!I43,"excluído*"),"")</f>
        <v>16250</v>
      </c>
      <c r="J133" s="174" t="str">
        <f>IF('DADOS e Estimativa'!J43&gt;0,IF(AND('DADOS e Estimativa'!$N43&lt;='DADOS e Estimativa'!J43,'DADOS e Estimativa'!J43&lt;='DADOS e Estimativa'!$O43),'DADOS e Estimativa'!J43,"excluído*"),"")</f>
        <v>excluído*</v>
      </c>
      <c r="K133" s="174">
        <f>IF('DADOS e Estimativa'!K43&gt;0,IF(AND('DADOS e Estimativa'!$N43&lt;='DADOS e Estimativa'!K43,'DADOS e Estimativa'!K43&lt;='DADOS e Estimativa'!$O43),'DADOS e Estimativa'!K43,"excluído*"),"")</f>
        <v>14600</v>
      </c>
      <c r="L133" s="175">
        <f t="shared" si="24"/>
        <v>11314</v>
      </c>
      <c r="M133" s="145"/>
      <c r="N133" s="176">
        <f t="shared" si="23"/>
        <v>11314</v>
      </c>
      <c r="O133" s="159"/>
    </row>
    <row r="134" ht="15.0" customHeight="1">
      <c r="A134" s="162" t="str">
        <f>IF('DADOS e Estimativa'!A44="","",'DADOS e Estimativa'!A44)</f>
        <v>8.30</v>
      </c>
      <c r="B134" s="163" t="str">
        <f>IF('DADOS e Estimativa'!B44="","",'DADOS e Estimativa'!B44)</f>
        <v>Jaú - VT</v>
      </c>
      <c r="C134" s="163" t="str">
        <f>IF('DADOS e Estimativa'!C44="","",'DADOS e Estimativa'!C44)</f>
        <v>Transformador em poste de 112,5 kVA, a óleo. </v>
      </c>
      <c r="D134" s="164">
        <f>IF('DADOS e Estimativa'!D44="","",'DADOS e Estimativa'!D44)</f>
        <v>1</v>
      </c>
      <c r="E134" s="165" t="str">
        <f>IF('DADOS e Estimativa'!E44="","",'DADOS e Estimativa'!E44)</f>
        <v>Manutenção</v>
      </c>
      <c r="F134" s="166">
        <f>IF('DADOS e Estimativa'!F44&gt;0,IF(AND('DADOS e Estimativa'!$N44&lt;='DADOS e Estimativa'!F44,'DADOS e Estimativa'!F44&lt;='DADOS e Estimativa'!$O44),'DADOS e Estimativa'!F44,"excluído*"),"")</f>
        <v>5000</v>
      </c>
      <c r="G134" s="166">
        <f>IF('DADOS e Estimativa'!G44&gt;0,IF(AND('DADOS e Estimativa'!$N44&lt;='DADOS e Estimativa'!G44,'DADOS e Estimativa'!G44&lt;='DADOS e Estimativa'!$O44),'DADOS e Estimativa'!G44,"excluído*"),"")</f>
        <v>9350</v>
      </c>
      <c r="H134" s="166">
        <f>IF('DADOS e Estimativa'!H44&gt;0,IF(AND('DADOS e Estimativa'!$N44&lt;='DADOS e Estimativa'!H44,'DADOS e Estimativa'!H44&lt;='DADOS e Estimativa'!$O44),'DADOS e Estimativa'!H44,"excluído*"),"")</f>
        <v>7000</v>
      </c>
      <c r="I134" s="166">
        <f>IF('DADOS e Estimativa'!I44&gt;0,IF(AND('DADOS e Estimativa'!$N44&lt;='DADOS e Estimativa'!I44,'DADOS e Estimativa'!I44&lt;='DADOS e Estimativa'!$O44),'DADOS e Estimativa'!I44,"excluído*"),"")</f>
        <v>14882.4</v>
      </c>
      <c r="J134" s="166" t="str">
        <f>IF('DADOS e Estimativa'!J44&gt;0,IF(AND('DADOS e Estimativa'!$N44&lt;='DADOS e Estimativa'!J44,'DADOS e Estimativa'!J44&lt;='DADOS e Estimativa'!$O44),'DADOS e Estimativa'!J44,"excluído*"),"")</f>
        <v>excluído*</v>
      </c>
      <c r="K134" s="166">
        <f>IF('DADOS e Estimativa'!K44&gt;0,IF(AND('DADOS e Estimativa'!$N44&lt;='DADOS e Estimativa'!K44,'DADOS e Estimativa'!K44&lt;='DADOS e Estimativa'!$O44),'DADOS e Estimativa'!K44,"excluído*"),"")</f>
        <v>5980</v>
      </c>
      <c r="L134" s="167">
        <f t="shared" si="24"/>
        <v>8442.48</v>
      </c>
      <c r="M134" s="145"/>
      <c r="N134" s="168">
        <f t="shared" si="23"/>
        <v>8442.48</v>
      </c>
      <c r="O134" s="145"/>
    </row>
    <row r="135" ht="15.0" customHeight="1">
      <c r="A135" s="169" t="str">
        <f>IF('DADOS e Estimativa'!A45="","",'DADOS e Estimativa'!A45)</f>
        <v/>
      </c>
      <c r="B135" s="170" t="str">
        <f>IF('DADOS e Estimativa'!B45="","",'DADOS e Estimativa'!B45)</f>
        <v/>
      </c>
      <c r="C135" s="170" t="str">
        <f>IF('DADOS e Estimativa'!C45="","",'DADOS e Estimativa'!C45)</f>
        <v/>
      </c>
      <c r="D135" s="179" t="str">
        <f>IF('DADOS e Estimativa'!D45="","",'DADOS e Estimativa'!D45)</f>
        <v/>
      </c>
      <c r="E135" s="180" t="str">
        <f>IF('DADOS e Estimativa'!E45="","",'DADOS e Estimativa'!E45)</f>
        <v/>
      </c>
      <c r="F135" s="174" t="str">
        <f>IF('DADOS e Estimativa'!F45&gt;0,IF(AND('DADOS e Estimativa'!$N45&lt;='DADOS e Estimativa'!F45,'DADOS e Estimativa'!F45&lt;='DADOS e Estimativa'!$O45),'DADOS e Estimativa'!F45,"excluído*"),"")</f>
        <v/>
      </c>
      <c r="G135" s="174" t="str">
        <f>IF('DADOS e Estimativa'!G45&gt;0,IF(AND('DADOS e Estimativa'!$N45&lt;='DADOS e Estimativa'!G45,'DADOS e Estimativa'!G45&lt;='DADOS e Estimativa'!$O45),'DADOS e Estimativa'!G45,"excluído*"),"")</f>
        <v/>
      </c>
      <c r="H135" s="174" t="str">
        <f>IF('DADOS e Estimativa'!H45&gt;0,IF(AND('DADOS e Estimativa'!$N45&lt;='DADOS e Estimativa'!H45,'DADOS e Estimativa'!H45&lt;='DADOS e Estimativa'!$O45),'DADOS e Estimativa'!H45,"excluído*"),"")</f>
        <v/>
      </c>
      <c r="I135" s="174" t="str">
        <f>IF('DADOS e Estimativa'!I45&gt;0,IF(AND('DADOS e Estimativa'!$N45&lt;='DADOS e Estimativa'!I45,'DADOS e Estimativa'!I45&lt;='DADOS e Estimativa'!$O45),'DADOS e Estimativa'!I45,"excluído*"),"")</f>
        <v/>
      </c>
      <c r="J135" s="174" t="str">
        <f>IF('DADOS e Estimativa'!J45&gt;0,IF(AND('DADOS e Estimativa'!$N45&lt;='DADOS e Estimativa'!J45,'DADOS e Estimativa'!J45&lt;='DADOS e Estimativa'!$O45),'DADOS e Estimativa'!J45,"excluído*"),"")</f>
        <v/>
      </c>
      <c r="K135" s="174" t="str">
        <f>IF('DADOS e Estimativa'!K45&gt;0,IF(AND('DADOS e Estimativa'!$N45&lt;='DADOS e Estimativa'!K45,'DADOS e Estimativa'!K45&lt;='DADOS e Estimativa'!$O45),'DADOS e Estimativa'!K45,"excluído*"),"")</f>
        <v/>
      </c>
      <c r="L135" s="175" t="str">
        <f t="shared" si="24"/>
        <v/>
      </c>
      <c r="M135" s="145"/>
      <c r="N135" s="176" t="str">
        <f t="shared" si="23"/>
        <v/>
      </c>
      <c r="O135" s="159"/>
    </row>
    <row r="136" ht="15.0" customHeight="1">
      <c r="A136" s="162" t="str">
        <f>IF('DADOS e Estimativa'!A46="","",'DADOS e Estimativa'!A46)</f>
        <v/>
      </c>
      <c r="B136" s="178" t="str">
        <f>IF('DADOS e Estimativa'!B46="","",'DADOS e Estimativa'!B46)</f>
        <v>CIRCUNSCRIÇÃO I</v>
      </c>
      <c r="C136" s="178" t="str">
        <f>IF('DADOS e Estimativa'!C46="","",'DADOS e Estimativa'!C46)</f>
        <v>MANUT. SISTEMA PARA RAIO</v>
      </c>
      <c r="D136" s="164" t="str">
        <f>IF('DADOS e Estimativa'!D46="","",'DADOS e Estimativa'!D46)</f>
        <v/>
      </c>
      <c r="E136" s="165" t="str">
        <f>IF('DADOS e Estimativa'!E46="","",'DADOS e Estimativa'!E46)</f>
        <v/>
      </c>
      <c r="F136" s="166" t="str">
        <f>IF('DADOS e Estimativa'!F46&gt;0,IF(AND('DADOS e Estimativa'!$N46&lt;='DADOS e Estimativa'!F46,'DADOS e Estimativa'!F46&lt;='DADOS e Estimativa'!$O46),'DADOS e Estimativa'!F46,"excluído*"),"")</f>
        <v/>
      </c>
      <c r="G136" s="166" t="str">
        <f>IF('DADOS e Estimativa'!G46&gt;0,IF(AND('DADOS e Estimativa'!$N46&lt;='DADOS e Estimativa'!G46,'DADOS e Estimativa'!G46&lt;='DADOS e Estimativa'!$O46),'DADOS e Estimativa'!G46,"excluído*"),"")</f>
        <v/>
      </c>
      <c r="H136" s="166" t="str">
        <f>IF('DADOS e Estimativa'!H46&gt;0,IF(AND('DADOS e Estimativa'!$N46&lt;='DADOS e Estimativa'!H46,'DADOS e Estimativa'!H46&lt;='DADOS e Estimativa'!$O46),'DADOS e Estimativa'!H46,"excluído*"),"")</f>
        <v/>
      </c>
      <c r="I136" s="166" t="str">
        <f>IF('DADOS e Estimativa'!I46&gt;0,IF(AND('DADOS e Estimativa'!$N46&lt;='DADOS e Estimativa'!I46,'DADOS e Estimativa'!I46&lt;='DADOS e Estimativa'!$O46),'DADOS e Estimativa'!I46,"excluído*"),"")</f>
        <v/>
      </c>
      <c r="J136" s="166" t="str">
        <f>IF('DADOS e Estimativa'!J46&gt;0,IF(AND('DADOS e Estimativa'!$N46&lt;='DADOS e Estimativa'!J46,'DADOS e Estimativa'!J46&lt;='DADOS e Estimativa'!$O46),'DADOS e Estimativa'!J46,"excluído*"),"")</f>
        <v/>
      </c>
      <c r="K136" s="166" t="str">
        <f>IF('DADOS e Estimativa'!K46&gt;0,IF(AND('DADOS e Estimativa'!$N46&lt;='DADOS e Estimativa'!K46,'DADOS e Estimativa'!K46&lt;='DADOS e Estimativa'!$O46),'DADOS e Estimativa'!K46,"excluído*"),"")</f>
        <v/>
      </c>
      <c r="L136" s="167" t="str">
        <f t="shared" si="24"/>
        <v/>
      </c>
      <c r="M136" s="145"/>
      <c r="N136" s="168" t="str">
        <f t="shared" si="23"/>
        <v/>
      </c>
      <c r="O136" s="145"/>
    </row>
    <row r="137" ht="15.0" customHeight="1">
      <c r="A137" s="169" t="str">
        <f>IF('DADOS e Estimativa'!A47="","",'DADOS e Estimativa'!A47)</f>
        <v>9.31</v>
      </c>
      <c r="B137" s="170" t="str">
        <f>IF('DADOS e Estimativa'!B47="","",'DADOS e Estimativa'!B47)</f>
        <v>Atibaia - VT</v>
      </c>
      <c r="C137" s="171" t="str">
        <f>IF('DADOS e Estimativa'!C47="","",'DADOS e Estimativa'!C47)</f>
        <v>Sistema de para raios (SPDA)</v>
      </c>
      <c r="D137" s="172">
        <f>IF('DADOS e Estimativa'!D47="","",'DADOS e Estimativa'!D47)</f>
        <v>1</v>
      </c>
      <c r="E137" s="173" t="str">
        <f>IF('DADOS e Estimativa'!E47="","",'DADOS e Estimativa'!E47)</f>
        <v>Manutenção</v>
      </c>
      <c r="F137" s="174">
        <f>IF('DADOS e Estimativa'!F47&gt;0,IF(AND('DADOS e Estimativa'!$N47&lt;='DADOS e Estimativa'!F47,'DADOS e Estimativa'!F47&lt;='DADOS e Estimativa'!$O47),'DADOS e Estimativa'!F47,"excluído*"),"")</f>
        <v>2500</v>
      </c>
      <c r="G137" s="174">
        <f>IF('DADOS e Estimativa'!G47&gt;0,IF(AND('DADOS e Estimativa'!$N47&lt;='DADOS e Estimativa'!G47,'DADOS e Estimativa'!G47&lt;='DADOS e Estimativa'!$O47),'DADOS e Estimativa'!G47,"excluído*"),"")</f>
        <v>5200</v>
      </c>
      <c r="H137" s="174">
        <f>IF('DADOS e Estimativa'!H47&gt;0,IF(AND('DADOS e Estimativa'!$N47&lt;='DADOS e Estimativa'!H47,'DADOS e Estimativa'!H47&lt;='DADOS e Estimativa'!$O47),'DADOS e Estimativa'!H47,"excluído*"),"")</f>
        <v>4000</v>
      </c>
      <c r="I137" s="174" t="str">
        <f>IF('DADOS e Estimativa'!I47&gt;0,IF(AND('DADOS e Estimativa'!$N47&lt;='DADOS e Estimativa'!I47,'DADOS e Estimativa'!I47&lt;='DADOS e Estimativa'!$O47),'DADOS e Estimativa'!I47,"excluído*"),"")</f>
        <v>excluído*</v>
      </c>
      <c r="J137" s="174">
        <f>IF('DADOS e Estimativa'!J47&gt;0,IF(AND('DADOS e Estimativa'!$N47&lt;='DADOS e Estimativa'!J47,'DADOS e Estimativa'!J47&lt;='DADOS e Estimativa'!$O47),'DADOS e Estimativa'!J47,"excluído*"),"")</f>
        <v>12000</v>
      </c>
      <c r="K137" s="174">
        <f>IF('DADOS e Estimativa'!K47&gt;0,IF(AND('DADOS e Estimativa'!$N47&lt;='DADOS e Estimativa'!K47,'DADOS e Estimativa'!K47&lt;='DADOS e Estimativa'!$O47),'DADOS e Estimativa'!K47,"excluído*"),"")</f>
        <v>7600</v>
      </c>
      <c r="L137" s="175">
        <f t="shared" si="24"/>
        <v>6260</v>
      </c>
      <c r="M137" s="145"/>
      <c r="N137" s="176">
        <f t="shared" si="23"/>
        <v>6260</v>
      </c>
      <c r="O137" s="159"/>
    </row>
    <row r="138" ht="15.0" customHeight="1">
      <c r="A138" s="162" t="str">
        <f>IF('DADOS e Estimativa'!A48="","",'DADOS e Estimativa'!A48)</f>
        <v>9.32</v>
      </c>
      <c r="B138" s="163" t="str">
        <f>IF('DADOS e Estimativa'!B48="","",'DADOS e Estimativa'!B48)</f>
        <v>Campinas (Sede Administrativa)</v>
      </c>
      <c r="C138" s="163" t="str">
        <f>IF('DADOS e Estimativa'!C48="","",'DADOS e Estimativa'!C48)</f>
        <v>Sistema de para raios (SPDA)</v>
      </c>
      <c r="D138" s="164">
        <f>IF('DADOS e Estimativa'!D48="","",'DADOS e Estimativa'!D48)</f>
        <v>1</v>
      </c>
      <c r="E138" s="165" t="str">
        <f>IF('DADOS e Estimativa'!E48="","",'DADOS e Estimativa'!E48)</f>
        <v>Manutenção</v>
      </c>
      <c r="F138" s="166" t="str">
        <f>IF('DADOS e Estimativa'!F48&gt;0,IF(AND('DADOS e Estimativa'!$N48&lt;='DADOS e Estimativa'!F48,'DADOS e Estimativa'!F48&lt;='DADOS e Estimativa'!$O48),'DADOS e Estimativa'!F48,"excluído*"),"")</f>
        <v>excluído*</v>
      </c>
      <c r="G138" s="166">
        <f>IF('DADOS e Estimativa'!G48&gt;0,IF(AND('DADOS e Estimativa'!$N48&lt;='DADOS e Estimativa'!G48,'DADOS e Estimativa'!G48&lt;='DADOS e Estimativa'!$O48),'DADOS e Estimativa'!G48,"excluído*"),"")</f>
        <v>9300</v>
      </c>
      <c r="H138" s="166">
        <f>IF('DADOS e Estimativa'!H48&gt;0,IF(AND('DADOS e Estimativa'!$N48&lt;='DADOS e Estimativa'!H48,'DADOS e Estimativa'!H48&lt;='DADOS e Estimativa'!$O48),'DADOS e Estimativa'!H48,"excluído*"),"")</f>
        <v>6000</v>
      </c>
      <c r="I138" s="166" t="str">
        <f>IF('DADOS e Estimativa'!I48&gt;0,IF(AND('DADOS e Estimativa'!$N48&lt;='DADOS e Estimativa'!I48,'DADOS e Estimativa'!I48&lt;='DADOS e Estimativa'!$O48),'DADOS e Estimativa'!I48,"excluído*"),"")</f>
        <v>excluído*</v>
      </c>
      <c r="J138" s="166" t="str">
        <f>IF('DADOS e Estimativa'!J48&gt;0,IF(AND('DADOS e Estimativa'!$N48&lt;='DADOS e Estimativa'!J48,'DADOS e Estimativa'!J48&lt;='DADOS e Estimativa'!$O48),'DADOS e Estimativa'!J48,"excluído*"),"")</f>
        <v>excluído*</v>
      </c>
      <c r="K138" s="166">
        <f>IF('DADOS e Estimativa'!K48&gt;0,IF(AND('DADOS e Estimativa'!$N48&lt;='DADOS e Estimativa'!K48,'DADOS e Estimativa'!K48&lt;='DADOS e Estimativa'!$O48),'DADOS e Estimativa'!K48,"excluído*"),"")</f>
        <v>7600</v>
      </c>
      <c r="L138" s="167">
        <f t="shared" si="24"/>
        <v>7633.33</v>
      </c>
      <c r="M138" s="145"/>
      <c r="N138" s="168">
        <f t="shared" si="23"/>
        <v>7633.33</v>
      </c>
      <c r="O138" s="145"/>
    </row>
    <row r="139" ht="15.0" customHeight="1">
      <c r="A139" s="169" t="str">
        <f>IF('DADOS e Estimativa'!A49="","",'DADOS e Estimativa'!A49)</f>
        <v>9.33</v>
      </c>
      <c r="B139" s="170" t="str">
        <f>IF('DADOS e Estimativa'!B49="","",'DADOS e Estimativa'!B49)</f>
        <v>Campinas (Sede Judicial)</v>
      </c>
      <c r="C139" s="170" t="str">
        <f>IF('DADOS e Estimativa'!C49="","",'DADOS e Estimativa'!C49)</f>
        <v>Sistema de para raios (SPDA)</v>
      </c>
      <c r="D139" s="179">
        <f>IF('DADOS e Estimativa'!D49="","",'DADOS e Estimativa'!D49)</f>
        <v>1</v>
      </c>
      <c r="E139" s="180" t="str">
        <f>IF('DADOS e Estimativa'!E49="","",'DADOS e Estimativa'!E49)</f>
        <v>Manutenção</v>
      </c>
      <c r="F139" s="174" t="str">
        <f>IF('DADOS e Estimativa'!F49&gt;0,IF(AND('DADOS e Estimativa'!$N49&lt;='DADOS e Estimativa'!F49,'DADOS e Estimativa'!F49&lt;='DADOS e Estimativa'!$O49),'DADOS e Estimativa'!F49,"excluído*"),"")</f>
        <v>excluído*</v>
      </c>
      <c r="G139" s="174">
        <f>IF('DADOS e Estimativa'!G49&gt;0,IF(AND('DADOS e Estimativa'!$N49&lt;='DADOS e Estimativa'!G49,'DADOS e Estimativa'!G49&lt;='DADOS e Estimativa'!$O49),'DADOS e Estimativa'!G49,"excluído*"),"")</f>
        <v>9300</v>
      </c>
      <c r="H139" s="174">
        <f>IF('DADOS e Estimativa'!H49&gt;0,IF(AND('DADOS e Estimativa'!$N49&lt;='DADOS e Estimativa'!H49,'DADOS e Estimativa'!H49&lt;='DADOS e Estimativa'!$O49),'DADOS e Estimativa'!H49,"excluído*"),"")</f>
        <v>6000</v>
      </c>
      <c r="I139" s="174">
        <f>IF('DADOS e Estimativa'!I49&gt;0,IF(AND('DADOS e Estimativa'!$N49&lt;='DADOS e Estimativa'!I49,'DADOS e Estimativa'!I49&lt;='DADOS e Estimativa'!$O49),'DADOS e Estimativa'!I49,"excluído*"),"")</f>
        <v>17615</v>
      </c>
      <c r="J139" s="174" t="str">
        <f>IF('DADOS e Estimativa'!J49&gt;0,IF(AND('DADOS e Estimativa'!$N49&lt;='DADOS e Estimativa'!J49,'DADOS e Estimativa'!J49&lt;='DADOS e Estimativa'!$O49),'DADOS e Estimativa'!J49,"excluído*"),"")</f>
        <v>excluído*</v>
      </c>
      <c r="K139" s="174">
        <f>IF('DADOS e Estimativa'!K49&gt;0,IF(AND('DADOS e Estimativa'!$N49&lt;='DADOS e Estimativa'!K49,'DADOS e Estimativa'!K49&lt;='DADOS e Estimativa'!$O49),'DADOS e Estimativa'!K49,"excluído*"),"")</f>
        <v>7600</v>
      </c>
      <c r="L139" s="175">
        <f t="shared" si="24"/>
        <v>10128.75</v>
      </c>
      <c r="M139" s="145"/>
      <c r="N139" s="176">
        <f t="shared" si="23"/>
        <v>10128.75</v>
      </c>
      <c r="O139" s="159"/>
    </row>
    <row r="140">
      <c r="A140" s="162" t="str">
        <f>IF('DADOS e Estimativa'!A50="","",'DADOS e Estimativa'!A50)</f>
        <v>9.34</v>
      </c>
      <c r="B140" s="163" t="str">
        <f>IF('DADOS e Estimativa'!B50="","",'DADOS e Estimativa'!B50)</f>
        <v>Campinas (Almoxarifado - Anexo Barão Geraldo)</v>
      </c>
      <c r="C140" s="163" t="str">
        <f>IF('DADOS e Estimativa'!C50="","",'DADOS e Estimativa'!C50)</f>
        <v>Sistema de para raios (SPDA)</v>
      </c>
      <c r="D140" s="164">
        <f>IF('DADOS e Estimativa'!D50="","",'DADOS e Estimativa'!D50)</f>
        <v>1</v>
      </c>
      <c r="E140" s="165" t="str">
        <f>IF('DADOS e Estimativa'!E50="","",'DADOS e Estimativa'!E50)</f>
        <v>Manutenção</v>
      </c>
      <c r="F140" s="166">
        <f>IF('DADOS e Estimativa'!F50&gt;0,IF(AND('DADOS e Estimativa'!$N50&lt;='DADOS e Estimativa'!F50,'DADOS e Estimativa'!F50&lt;='DADOS e Estimativa'!$O50),'DADOS e Estimativa'!F50,"excluído*"),"")</f>
        <v>2500</v>
      </c>
      <c r="G140" s="166">
        <f>IF('DADOS e Estimativa'!G50&gt;0,IF(AND('DADOS e Estimativa'!$N50&lt;='DADOS e Estimativa'!G50,'DADOS e Estimativa'!G50&lt;='DADOS e Estimativa'!$O50),'DADOS e Estimativa'!G50,"excluído*"),"")</f>
        <v>5200</v>
      </c>
      <c r="H140" s="166">
        <f>IF('DADOS e Estimativa'!H50&gt;0,IF(AND('DADOS e Estimativa'!$N50&lt;='DADOS e Estimativa'!H50,'DADOS e Estimativa'!H50&lt;='DADOS e Estimativa'!$O50),'DADOS e Estimativa'!H50,"excluído*"),"")</f>
        <v>4000</v>
      </c>
      <c r="I140" s="166" t="str">
        <f>IF('DADOS e Estimativa'!I50&gt;0,IF(AND('DADOS e Estimativa'!$N50&lt;='DADOS e Estimativa'!I50,'DADOS e Estimativa'!I50&lt;='DADOS e Estimativa'!$O50),'DADOS e Estimativa'!I50,"excluído*"),"")</f>
        <v>excluído*</v>
      </c>
      <c r="J140" s="166" t="str">
        <f>IF('DADOS e Estimativa'!J50&gt;0,IF(AND('DADOS e Estimativa'!$N50&lt;='DADOS e Estimativa'!J50,'DADOS e Estimativa'!J50&lt;='DADOS e Estimativa'!$O50),'DADOS e Estimativa'!J50,"excluído*"),"")</f>
        <v>excluído*</v>
      </c>
      <c r="K140" s="166">
        <f>IF('DADOS e Estimativa'!K50&gt;0,IF(AND('DADOS e Estimativa'!$N50&lt;='DADOS e Estimativa'!K50,'DADOS e Estimativa'!K50&lt;='DADOS e Estimativa'!$O50),'DADOS e Estimativa'!K50,"excluído*"),"")</f>
        <v>7600</v>
      </c>
      <c r="L140" s="167">
        <f t="shared" si="24"/>
        <v>4825</v>
      </c>
      <c r="M140" s="145"/>
      <c r="N140" s="168">
        <f t="shared" si="23"/>
        <v>4825</v>
      </c>
      <c r="O140" s="145"/>
    </row>
    <row r="141" ht="15.0" customHeight="1">
      <c r="A141" s="169" t="str">
        <f>IF('DADOS e Estimativa'!A51="","",'DADOS e Estimativa'!A51)</f>
        <v>9.35</v>
      </c>
      <c r="B141" s="170" t="str">
        <f>IF('DADOS e Estimativa'!B51="","",'DADOS e Estimativa'!B51)</f>
        <v>Campinas - FT</v>
      </c>
      <c r="C141" s="171" t="str">
        <f>IF('DADOS e Estimativa'!C51="","",'DADOS e Estimativa'!C51)</f>
        <v>Sistema de para raios (SPDA)</v>
      </c>
      <c r="D141" s="172">
        <f>IF('DADOS e Estimativa'!D51="","",'DADOS e Estimativa'!D51)</f>
        <v>1</v>
      </c>
      <c r="E141" s="173" t="str">
        <f>IF('DADOS e Estimativa'!E51="","",'DADOS e Estimativa'!E51)</f>
        <v>Manutenção</v>
      </c>
      <c r="F141" s="174" t="str">
        <f>IF('DADOS e Estimativa'!F51&gt;0,IF(AND('DADOS e Estimativa'!$N51&lt;='DADOS e Estimativa'!F51,'DADOS e Estimativa'!F51&lt;='DADOS e Estimativa'!$O51),'DADOS e Estimativa'!F51,"excluído*"),"")</f>
        <v>excluído*</v>
      </c>
      <c r="G141" s="174">
        <f>IF('DADOS e Estimativa'!G51&gt;0,IF(AND('DADOS e Estimativa'!$N51&lt;='DADOS e Estimativa'!G51,'DADOS e Estimativa'!G51&lt;='DADOS e Estimativa'!$O51),'DADOS e Estimativa'!G51,"excluído*"),"")</f>
        <v>7700</v>
      </c>
      <c r="H141" s="174">
        <f>IF('DADOS e Estimativa'!H51&gt;0,IF(AND('DADOS e Estimativa'!$N51&lt;='DADOS e Estimativa'!H51,'DADOS e Estimativa'!H51&lt;='DADOS e Estimativa'!$O51),'DADOS e Estimativa'!H51,"excluído*"),"")</f>
        <v>6000</v>
      </c>
      <c r="I141" s="174">
        <f>IF('DADOS e Estimativa'!I51&gt;0,IF(AND('DADOS e Estimativa'!$N51&lt;='DADOS e Estimativa'!I51,'DADOS e Estimativa'!I51&lt;='DADOS e Estimativa'!$O51),'DADOS e Estimativa'!I51,"excluído*"),"")</f>
        <v>17615</v>
      </c>
      <c r="J141" s="174" t="str">
        <f>IF('DADOS e Estimativa'!J51&gt;0,IF(AND('DADOS e Estimativa'!$N51&lt;='DADOS e Estimativa'!J51,'DADOS e Estimativa'!J51&lt;='DADOS e Estimativa'!$O51),'DADOS e Estimativa'!J51,"excluído*"),"")</f>
        <v>excluído*</v>
      </c>
      <c r="K141" s="174">
        <f>IF('DADOS e Estimativa'!K51&gt;0,IF(AND('DADOS e Estimativa'!$N51&lt;='DADOS e Estimativa'!K51,'DADOS e Estimativa'!K51&lt;='DADOS e Estimativa'!$O51),'DADOS e Estimativa'!K51,"excluído*"),"")</f>
        <v>7600</v>
      </c>
      <c r="L141" s="175">
        <f t="shared" si="24"/>
        <v>9728.75</v>
      </c>
      <c r="M141" s="145"/>
      <c r="N141" s="176">
        <f t="shared" si="23"/>
        <v>9728.75</v>
      </c>
      <c r="O141" s="159"/>
    </row>
    <row r="142" ht="15.0" customHeight="1">
      <c r="A142" s="162" t="str">
        <f>IF('DADOS e Estimativa'!A52="","",'DADOS e Estimativa'!A52)</f>
        <v>9.36</v>
      </c>
      <c r="B142" s="163" t="str">
        <f>IF('DADOS e Estimativa'!B52="","",'DADOS e Estimativa'!B52)</f>
        <v>Indaiatuba - VT</v>
      </c>
      <c r="C142" s="163" t="str">
        <f>IF('DADOS e Estimativa'!C52="","",'DADOS e Estimativa'!C52)</f>
        <v>Sistema de para raios (SPDA)</v>
      </c>
      <c r="D142" s="164">
        <f>IF('DADOS e Estimativa'!D52="","",'DADOS e Estimativa'!D52)</f>
        <v>1</v>
      </c>
      <c r="E142" s="165" t="str">
        <f>IF('DADOS e Estimativa'!E52="","",'DADOS e Estimativa'!E52)</f>
        <v>Manutenção</v>
      </c>
      <c r="F142" s="166">
        <f>IF('DADOS e Estimativa'!F52&gt;0,IF(AND('DADOS e Estimativa'!$N52&lt;='DADOS e Estimativa'!F52,'DADOS e Estimativa'!F52&lt;='DADOS e Estimativa'!$O52),'DADOS e Estimativa'!F52,"excluído*"),"")</f>
        <v>2500</v>
      </c>
      <c r="G142" s="166">
        <f>IF('DADOS e Estimativa'!G52&gt;0,IF(AND('DADOS e Estimativa'!$N52&lt;='DADOS e Estimativa'!G52,'DADOS e Estimativa'!G52&lt;='DADOS e Estimativa'!$O52),'DADOS e Estimativa'!G52,"excluído*"),"")</f>
        <v>5200</v>
      </c>
      <c r="H142" s="166">
        <f>IF('DADOS e Estimativa'!H52&gt;0,IF(AND('DADOS e Estimativa'!$N52&lt;='DADOS e Estimativa'!H52,'DADOS e Estimativa'!H52&lt;='DADOS e Estimativa'!$O52),'DADOS e Estimativa'!H52,"excluído*"),"")</f>
        <v>4000</v>
      </c>
      <c r="I142" s="166" t="str">
        <f>IF('DADOS e Estimativa'!I52&gt;0,IF(AND('DADOS e Estimativa'!$N52&lt;='DADOS e Estimativa'!I52,'DADOS e Estimativa'!I52&lt;='DADOS e Estimativa'!$O52),'DADOS e Estimativa'!I52,"excluído*"),"")</f>
        <v>excluído*</v>
      </c>
      <c r="J142" s="166" t="str">
        <f>IF('DADOS e Estimativa'!J52&gt;0,IF(AND('DADOS e Estimativa'!$N52&lt;='DADOS e Estimativa'!J52,'DADOS e Estimativa'!J52&lt;='DADOS e Estimativa'!$O52),'DADOS e Estimativa'!J52,"excluído*"),"")</f>
        <v>excluído*</v>
      </c>
      <c r="K142" s="166">
        <f>IF('DADOS e Estimativa'!K52&gt;0,IF(AND('DADOS e Estimativa'!$N52&lt;='DADOS e Estimativa'!K52,'DADOS e Estimativa'!K52&lt;='DADOS e Estimativa'!$O52),'DADOS e Estimativa'!K52,"excluído*"),"")</f>
        <v>7600</v>
      </c>
      <c r="L142" s="167">
        <f t="shared" si="24"/>
        <v>4825</v>
      </c>
      <c r="M142" s="145"/>
      <c r="N142" s="168">
        <f t="shared" si="23"/>
        <v>4825</v>
      </c>
      <c r="O142" s="145"/>
    </row>
    <row r="143" ht="15.0" customHeight="1">
      <c r="A143" s="169" t="str">
        <f>IF('DADOS e Estimativa'!A53="","",'DADOS e Estimativa'!A53)</f>
        <v>9.37</v>
      </c>
      <c r="B143" s="170" t="str">
        <f>IF('DADOS e Estimativa'!B53="","",'DADOS e Estimativa'!B53)</f>
        <v>Itatiba - VT</v>
      </c>
      <c r="C143" s="170" t="str">
        <f>IF('DADOS e Estimativa'!C53="","",'DADOS e Estimativa'!C53)</f>
        <v>Sistema de para raios (SPDA)</v>
      </c>
      <c r="D143" s="179">
        <f>IF('DADOS e Estimativa'!D53="","",'DADOS e Estimativa'!D53)</f>
        <v>1</v>
      </c>
      <c r="E143" s="180" t="str">
        <f>IF('DADOS e Estimativa'!E53="","",'DADOS e Estimativa'!E53)</f>
        <v>Manutenção</v>
      </c>
      <c r="F143" s="174">
        <f>IF('DADOS e Estimativa'!F53&gt;0,IF(AND('DADOS e Estimativa'!$N53&lt;='DADOS e Estimativa'!F53,'DADOS e Estimativa'!F53&lt;='DADOS e Estimativa'!$O53),'DADOS e Estimativa'!F53,"excluído*"),"")</f>
        <v>2500</v>
      </c>
      <c r="G143" s="174">
        <f>IF('DADOS e Estimativa'!G53&gt;0,IF(AND('DADOS e Estimativa'!$N53&lt;='DADOS e Estimativa'!G53,'DADOS e Estimativa'!G53&lt;='DADOS e Estimativa'!$O53),'DADOS e Estimativa'!G53,"excluído*"),"")</f>
        <v>5200</v>
      </c>
      <c r="H143" s="174">
        <f>IF('DADOS e Estimativa'!H53&gt;0,IF(AND('DADOS e Estimativa'!$N53&lt;='DADOS e Estimativa'!H53,'DADOS e Estimativa'!H53&lt;='DADOS e Estimativa'!$O53),'DADOS e Estimativa'!H53,"excluído*"),"")</f>
        <v>4000</v>
      </c>
      <c r="I143" s="174" t="str">
        <f>IF('DADOS e Estimativa'!I53&gt;0,IF(AND('DADOS e Estimativa'!$N53&lt;='DADOS e Estimativa'!I53,'DADOS e Estimativa'!I53&lt;='DADOS e Estimativa'!$O53),'DADOS e Estimativa'!I53,"excluído*"),"")</f>
        <v>excluído*</v>
      </c>
      <c r="J143" s="174" t="str">
        <f>IF('DADOS e Estimativa'!J53&gt;0,IF(AND('DADOS e Estimativa'!$N53&lt;='DADOS e Estimativa'!J53,'DADOS e Estimativa'!J53&lt;='DADOS e Estimativa'!$O53),'DADOS e Estimativa'!J53,"excluído*"),"")</f>
        <v>excluído*</v>
      </c>
      <c r="K143" s="174">
        <f>IF('DADOS e Estimativa'!K53&gt;0,IF(AND('DADOS e Estimativa'!$N53&lt;='DADOS e Estimativa'!K53,'DADOS e Estimativa'!K53&lt;='DADOS e Estimativa'!$O53),'DADOS e Estimativa'!K53,"excluído*"),"")</f>
        <v>7600</v>
      </c>
      <c r="L143" s="175">
        <f t="shared" si="24"/>
        <v>4825</v>
      </c>
      <c r="M143" s="145"/>
      <c r="N143" s="176">
        <f t="shared" si="23"/>
        <v>4825</v>
      </c>
      <c r="O143" s="159"/>
    </row>
    <row r="144" ht="15.0" customHeight="1">
      <c r="A144" s="162" t="str">
        <f>IF('DADOS e Estimativa'!A54="","",'DADOS e Estimativa'!A54)</f>
        <v>9.38</v>
      </c>
      <c r="B144" s="163" t="str">
        <f>IF('DADOS e Estimativa'!B54="","",'DADOS e Estimativa'!B54)</f>
        <v>Limeira - FT</v>
      </c>
      <c r="C144" s="163" t="str">
        <f>IF('DADOS e Estimativa'!C54="","",'DADOS e Estimativa'!C54)</f>
        <v>Sistema de para raios (SPDA)</v>
      </c>
      <c r="D144" s="164">
        <f>IF('DADOS e Estimativa'!D54="","",'DADOS e Estimativa'!D54)</f>
        <v>1</v>
      </c>
      <c r="E144" s="165" t="str">
        <f>IF('DADOS e Estimativa'!E54="","",'DADOS e Estimativa'!E54)</f>
        <v>Manutenção</v>
      </c>
      <c r="F144" s="166">
        <f>IF('DADOS e Estimativa'!F54&gt;0,IF(AND('DADOS e Estimativa'!$N54&lt;='DADOS e Estimativa'!F54,'DADOS e Estimativa'!F54&lt;='DADOS e Estimativa'!$O54),'DADOS e Estimativa'!F54,"excluído*"),"")</f>
        <v>2900</v>
      </c>
      <c r="G144" s="166">
        <f>IF('DADOS e Estimativa'!G54&gt;0,IF(AND('DADOS e Estimativa'!$N54&lt;='DADOS e Estimativa'!G54,'DADOS e Estimativa'!G54&lt;='DADOS e Estimativa'!$O54),'DADOS e Estimativa'!G54,"excluído*"),"")</f>
        <v>5200</v>
      </c>
      <c r="H144" s="166">
        <f>IF('DADOS e Estimativa'!H54&gt;0,IF(AND('DADOS e Estimativa'!$N54&lt;='DADOS e Estimativa'!H54,'DADOS e Estimativa'!H54&lt;='DADOS e Estimativa'!$O54),'DADOS e Estimativa'!H54,"excluído*"),"")</f>
        <v>4000</v>
      </c>
      <c r="I144" s="166" t="str">
        <f>IF('DADOS e Estimativa'!I54&gt;0,IF(AND('DADOS e Estimativa'!$N54&lt;='DADOS e Estimativa'!I54,'DADOS e Estimativa'!I54&lt;='DADOS e Estimativa'!$O54),'DADOS e Estimativa'!I54,"excluído*"),"")</f>
        <v>excluído*</v>
      </c>
      <c r="J144" s="166" t="str">
        <f>IF('DADOS e Estimativa'!J54&gt;0,IF(AND('DADOS e Estimativa'!$N54&lt;='DADOS e Estimativa'!J54,'DADOS e Estimativa'!J54&lt;='DADOS e Estimativa'!$O54),'DADOS e Estimativa'!J54,"excluído*"),"")</f>
        <v>excluído*</v>
      </c>
      <c r="K144" s="166">
        <f>IF('DADOS e Estimativa'!K54&gt;0,IF(AND('DADOS e Estimativa'!$N54&lt;='DADOS e Estimativa'!K54,'DADOS e Estimativa'!K54&lt;='DADOS e Estimativa'!$O54),'DADOS e Estimativa'!K54,"excluído*"),"")</f>
        <v>7600</v>
      </c>
      <c r="L144" s="167">
        <f t="shared" si="24"/>
        <v>4925</v>
      </c>
      <c r="M144" s="145"/>
      <c r="N144" s="168">
        <f t="shared" si="23"/>
        <v>4925</v>
      </c>
      <c r="O144" s="145"/>
    </row>
    <row r="145" ht="15.0" customHeight="1">
      <c r="A145" s="169" t="str">
        <f>IF('DADOS e Estimativa'!A55="","",'DADOS e Estimativa'!A55)</f>
        <v>9.39</v>
      </c>
      <c r="B145" s="170" t="str">
        <f>IF('DADOS e Estimativa'!B55="","",'DADOS e Estimativa'!B55)</f>
        <v>Mogi Guaçu - VT</v>
      </c>
      <c r="C145" s="171" t="str">
        <f>IF('DADOS e Estimativa'!C55="","",'DADOS e Estimativa'!C55)</f>
        <v>Sistema de para raios (SPDA)</v>
      </c>
      <c r="D145" s="172">
        <f>IF('DADOS e Estimativa'!D55="","",'DADOS e Estimativa'!D55)</f>
        <v>1</v>
      </c>
      <c r="E145" s="173" t="str">
        <f>IF('DADOS e Estimativa'!E55="","",'DADOS e Estimativa'!E55)</f>
        <v>Manutenção</v>
      </c>
      <c r="F145" s="174">
        <f>IF('DADOS e Estimativa'!F55&gt;0,IF(AND('DADOS e Estimativa'!$N55&lt;='DADOS e Estimativa'!F55,'DADOS e Estimativa'!F55&lt;='DADOS e Estimativa'!$O55),'DADOS e Estimativa'!F55,"excluído*"),"")</f>
        <v>2500</v>
      </c>
      <c r="G145" s="174">
        <f>IF('DADOS e Estimativa'!G55&gt;0,IF(AND('DADOS e Estimativa'!$N55&lt;='DADOS e Estimativa'!G55,'DADOS e Estimativa'!G55&lt;='DADOS e Estimativa'!$O55),'DADOS e Estimativa'!G55,"excluído*"),"")</f>
        <v>5200</v>
      </c>
      <c r="H145" s="174">
        <f>IF('DADOS e Estimativa'!H55&gt;0,IF(AND('DADOS e Estimativa'!$N55&lt;='DADOS e Estimativa'!H55,'DADOS e Estimativa'!H55&lt;='DADOS e Estimativa'!$O55),'DADOS e Estimativa'!H55,"excluído*"),"")</f>
        <v>4000</v>
      </c>
      <c r="I145" s="174" t="str">
        <f>IF('DADOS e Estimativa'!I55&gt;0,IF(AND('DADOS e Estimativa'!$N55&lt;='DADOS e Estimativa'!I55,'DADOS e Estimativa'!I55&lt;='DADOS e Estimativa'!$O55),'DADOS e Estimativa'!I55,"excluído*"),"")</f>
        <v>excluído*</v>
      </c>
      <c r="J145" s="174" t="str">
        <f>IF('DADOS e Estimativa'!J55&gt;0,IF(AND('DADOS e Estimativa'!$N55&lt;='DADOS e Estimativa'!J55,'DADOS e Estimativa'!J55&lt;='DADOS e Estimativa'!$O55),'DADOS e Estimativa'!J55,"excluído*"),"")</f>
        <v>excluído*</v>
      </c>
      <c r="K145" s="174">
        <f>IF('DADOS e Estimativa'!K55&gt;0,IF(AND('DADOS e Estimativa'!$N55&lt;='DADOS e Estimativa'!K55,'DADOS e Estimativa'!K55&lt;='DADOS e Estimativa'!$O55),'DADOS e Estimativa'!K55,"excluído*"),"")</f>
        <v>7600</v>
      </c>
      <c r="L145" s="175">
        <f t="shared" si="24"/>
        <v>4825</v>
      </c>
      <c r="M145" s="145"/>
      <c r="N145" s="176">
        <f t="shared" si="23"/>
        <v>4825</v>
      </c>
      <c r="O145" s="159"/>
    </row>
    <row r="146" ht="15.0" customHeight="1">
      <c r="A146" s="162" t="str">
        <f>IF('DADOS e Estimativa'!A56="","",'DADOS e Estimativa'!A56)</f>
        <v>9.40</v>
      </c>
      <c r="B146" s="163" t="str">
        <f>IF('DADOS e Estimativa'!B56="","",'DADOS e Estimativa'!B56)</f>
        <v>Mogi Mirim - VT</v>
      </c>
      <c r="C146" s="163" t="str">
        <f>IF('DADOS e Estimativa'!C56="","",'DADOS e Estimativa'!C56)</f>
        <v>Sistema de para raios (SPDA)</v>
      </c>
      <c r="D146" s="164">
        <f>IF('DADOS e Estimativa'!D56="","",'DADOS e Estimativa'!D56)</f>
        <v>1</v>
      </c>
      <c r="E146" s="165" t="str">
        <f>IF('DADOS e Estimativa'!E56="","",'DADOS e Estimativa'!E56)</f>
        <v>Manutenção</v>
      </c>
      <c r="F146" s="166">
        <f>IF('DADOS e Estimativa'!F56&gt;0,IF(AND('DADOS e Estimativa'!$N56&lt;='DADOS e Estimativa'!F56,'DADOS e Estimativa'!F56&lt;='DADOS e Estimativa'!$O56),'DADOS e Estimativa'!F56,"excluído*"),"")</f>
        <v>2500</v>
      </c>
      <c r="G146" s="166">
        <f>IF('DADOS e Estimativa'!G56&gt;0,IF(AND('DADOS e Estimativa'!$N56&lt;='DADOS e Estimativa'!G56,'DADOS e Estimativa'!G56&lt;='DADOS e Estimativa'!$O56),'DADOS e Estimativa'!G56,"excluído*"),"")</f>
        <v>5200</v>
      </c>
      <c r="H146" s="166">
        <f>IF('DADOS e Estimativa'!H56&gt;0,IF(AND('DADOS e Estimativa'!$N56&lt;='DADOS e Estimativa'!H56,'DADOS e Estimativa'!H56&lt;='DADOS e Estimativa'!$O56),'DADOS e Estimativa'!H56,"excluído*"),"")</f>
        <v>4000</v>
      </c>
      <c r="I146" s="166" t="str">
        <f>IF('DADOS e Estimativa'!I56&gt;0,IF(AND('DADOS e Estimativa'!$N56&lt;='DADOS e Estimativa'!I56,'DADOS e Estimativa'!I56&lt;='DADOS e Estimativa'!$O56),'DADOS e Estimativa'!I56,"excluído*"),"")</f>
        <v>excluído*</v>
      </c>
      <c r="J146" s="166" t="str">
        <f>IF('DADOS e Estimativa'!J56&gt;0,IF(AND('DADOS e Estimativa'!$N56&lt;='DADOS e Estimativa'!J56,'DADOS e Estimativa'!J56&lt;='DADOS e Estimativa'!$O56),'DADOS e Estimativa'!J56,"excluído*"),"")</f>
        <v>excluído*</v>
      </c>
      <c r="K146" s="166">
        <f>IF('DADOS e Estimativa'!K56&gt;0,IF(AND('DADOS e Estimativa'!$N56&lt;='DADOS e Estimativa'!K56,'DADOS e Estimativa'!K56&lt;='DADOS e Estimativa'!$O56),'DADOS e Estimativa'!K56,"excluído*"),"")</f>
        <v>7600</v>
      </c>
      <c r="L146" s="167">
        <f t="shared" si="24"/>
        <v>4825</v>
      </c>
      <c r="M146" s="145"/>
      <c r="N146" s="168">
        <f t="shared" si="23"/>
        <v>4825</v>
      </c>
      <c r="O146" s="145"/>
    </row>
    <row r="147" ht="15.0" customHeight="1">
      <c r="A147" s="169" t="str">
        <f>IF('DADOS e Estimativa'!A57="","",'DADOS e Estimativa'!A57)</f>
        <v>9.41</v>
      </c>
      <c r="B147" s="170" t="str">
        <f>IF('DADOS e Estimativa'!B57="","",'DADOS e Estimativa'!B57)</f>
        <v>Paulínia (Anexo Betel)</v>
      </c>
      <c r="C147" s="170" t="str">
        <f>IF('DADOS e Estimativa'!C57="","",'DADOS e Estimativa'!C57)</f>
        <v>Sistema de para raios (SPDA)</v>
      </c>
      <c r="D147" s="179">
        <f>IF('DADOS e Estimativa'!D57="","",'DADOS e Estimativa'!D57)</f>
        <v>1</v>
      </c>
      <c r="E147" s="180" t="str">
        <f>IF('DADOS e Estimativa'!E57="","",'DADOS e Estimativa'!E57)</f>
        <v>Manutenção</v>
      </c>
      <c r="F147" s="174">
        <f>IF('DADOS e Estimativa'!F57&gt;0,IF(AND('DADOS e Estimativa'!$N57&lt;='DADOS e Estimativa'!F57,'DADOS e Estimativa'!F57&lt;='DADOS e Estimativa'!$O57),'DADOS e Estimativa'!F57,"excluído*"),"")</f>
        <v>2500</v>
      </c>
      <c r="G147" s="174">
        <f>IF('DADOS e Estimativa'!G57&gt;0,IF(AND('DADOS e Estimativa'!$N57&lt;='DADOS e Estimativa'!G57,'DADOS e Estimativa'!G57&lt;='DADOS e Estimativa'!$O57),'DADOS e Estimativa'!G57,"excluído*"),"")</f>
        <v>4800</v>
      </c>
      <c r="H147" s="174">
        <f>IF('DADOS e Estimativa'!H57&gt;0,IF(AND('DADOS e Estimativa'!$N57&lt;='DADOS e Estimativa'!H57,'DADOS e Estimativa'!H57&lt;='DADOS e Estimativa'!$O57),'DADOS e Estimativa'!H57,"excluído*"),"")</f>
        <v>4000</v>
      </c>
      <c r="I147" s="174">
        <f>IF('DADOS e Estimativa'!I57&gt;0,IF(AND('DADOS e Estimativa'!$N57&lt;='DADOS e Estimativa'!I57,'DADOS e Estimativa'!I57&lt;='DADOS e Estimativa'!$O57),'DADOS e Estimativa'!I57,"excluído*"),"")</f>
        <v>17615</v>
      </c>
      <c r="J147" s="174" t="str">
        <f>IF('DADOS e Estimativa'!J57&gt;0,IF(AND('DADOS e Estimativa'!$N57&lt;='DADOS e Estimativa'!J57,'DADOS e Estimativa'!J57&lt;='DADOS e Estimativa'!$O57),'DADOS e Estimativa'!J57,"excluído*"),"")</f>
        <v>excluído*</v>
      </c>
      <c r="K147" s="174">
        <f>IF('DADOS e Estimativa'!K57&gt;0,IF(AND('DADOS e Estimativa'!$N57&lt;='DADOS e Estimativa'!K57,'DADOS e Estimativa'!K57&lt;='DADOS e Estimativa'!$O57),'DADOS e Estimativa'!K57,"excluído*"),"")</f>
        <v>7600</v>
      </c>
      <c r="L147" s="175">
        <f t="shared" si="24"/>
        <v>7303</v>
      </c>
      <c r="M147" s="145"/>
      <c r="N147" s="176">
        <f t="shared" si="23"/>
        <v>7303</v>
      </c>
      <c r="O147" s="159"/>
    </row>
    <row r="148" ht="15.0" customHeight="1">
      <c r="A148" s="162" t="str">
        <f>IF('DADOS e Estimativa'!A58="","",'DADOS e Estimativa'!A58)</f>
        <v>9.42</v>
      </c>
      <c r="B148" s="163" t="str">
        <f>IF('DADOS e Estimativa'!B58="","",'DADOS e Estimativa'!B58)</f>
        <v>Piracicaba - FT</v>
      </c>
      <c r="C148" s="163" t="str">
        <f>IF('DADOS e Estimativa'!C58="","",'DADOS e Estimativa'!C58)</f>
        <v>Sistema de para raios (SPDA)</v>
      </c>
      <c r="D148" s="164">
        <f>IF('DADOS e Estimativa'!D58="","",'DADOS e Estimativa'!D58)</f>
        <v>1</v>
      </c>
      <c r="E148" s="165" t="str">
        <f>IF('DADOS e Estimativa'!E58="","",'DADOS e Estimativa'!E58)</f>
        <v>Manutenção</v>
      </c>
      <c r="F148" s="166">
        <f>IF('DADOS e Estimativa'!F58&gt;0,IF(AND('DADOS e Estimativa'!$N58&lt;='DADOS e Estimativa'!F58,'DADOS e Estimativa'!F58&lt;='DADOS e Estimativa'!$O58),'DADOS e Estimativa'!F58,"excluído*"),"")</f>
        <v>2800</v>
      </c>
      <c r="G148" s="166">
        <f>IF('DADOS e Estimativa'!G58&gt;0,IF(AND('DADOS e Estimativa'!$N58&lt;='DADOS e Estimativa'!G58,'DADOS e Estimativa'!G58&lt;='DADOS e Estimativa'!$O58),'DADOS e Estimativa'!G58,"excluído*"),"")</f>
        <v>5200</v>
      </c>
      <c r="H148" s="166">
        <f>IF('DADOS e Estimativa'!H58&gt;0,IF(AND('DADOS e Estimativa'!$N58&lt;='DADOS e Estimativa'!H58,'DADOS e Estimativa'!H58&lt;='DADOS e Estimativa'!$O58),'DADOS e Estimativa'!H58,"excluído*"),"")</f>
        <v>4000</v>
      </c>
      <c r="I148" s="166">
        <f>IF('DADOS e Estimativa'!I58&gt;0,IF(AND('DADOS e Estimativa'!$N58&lt;='DADOS e Estimativa'!I58,'DADOS e Estimativa'!I58&lt;='DADOS e Estimativa'!$O58),'DADOS e Estimativa'!I58,"excluído*"),"")</f>
        <v>17615</v>
      </c>
      <c r="J148" s="166" t="str">
        <f>IF('DADOS e Estimativa'!J58&gt;0,IF(AND('DADOS e Estimativa'!$N58&lt;='DADOS e Estimativa'!J58,'DADOS e Estimativa'!J58&lt;='DADOS e Estimativa'!$O58),'DADOS e Estimativa'!J58,"excluído*"),"")</f>
        <v>excluído*</v>
      </c>
      <c r="K148" s="166">
        <f>IF('DADOS e Estimativa'!K58&gt;0,IF(AND('DADOS e Estimativa'!$N58&lt;='DADOS e Estimativa'!K58,'DADOS e Estimativa'!K58&lt;='DADOS e Estimativa'!$O58),'DADOS e Estimativa'!K58,"excluído*"),"")</f>
        <v>7600</v>
      </c>
      <c r="L148" s="167">
        <f t="shared" si="24"/>
        <v>7443</v>
      </c>
      <c r="M148" s="145"/>
      <c r="N148" s="168">
        <f t="shared" si="23"/>
        <v>7443</v>
      </c>
      <c r="O148" s="145"/>
    </row>
    <row r="149" ht="15.0" customHeight="1">
      <c r="A149" s="169" t="str">
        <f>IF('DADOS e Estimativa'!A59="","",'DADOS e Estimativa'!A59)</f>
        <v>9.43</v>
      </c>
      <c r="B149" s="170" t="str">
        <f>IF('DADOS e Estimativa'!B59="","",'DADOS e Estimativa'!B59)</f>
        <v>Rio Claro - VT</v>
      </c>
      <c r="C149" s="171" t="str">
        <f>IF('DADOS e Estimativa'!C59="","",'DADOS e Estimativa'!C59)</f>
        <v>Sistema de para raios (SPDA)</v>
      </c>
      <c r="D149" s="172">
        <f>IF('DADOS e Estimativa'!D59="","",'DADOS e Estimativa'!D59)</f>
        <v>1</v>
      </c>
      <c r="E149" s="173" t="str">
        <f>IF('DADOS e Estimativa'!E59="","",'DADOS e Estimativa'!E59)</f>
        <v>Manutenção</v>
      </c>
      <c r="F149" s="174">
        <f>IF('DADOS e Estimativa'!F59&gt;0,IF(AND('DADOS e Estimativa'!$N59&lt;='DADOS e Estimativa'!F59,'DADOS e Estimativa'!F59&lt;='DADOS e Estimativa'!$O59),'DADOS e Estimativa'!F59,"excluído*"),"")</f>
        <v>3300</v>
      </c>
      <c r="G149" s="174">
        <f>IF('DADOS e Estimativa'!G59&gt;0,IF(AND('DADOS e Estimativa'!$N59&lt;='DADOS e Estimativa'!G59,'DADOS e Estimativa'!G59&lt;='DADOS e Estimativa'!$O59),'DADOS e Estimativa'!G59,"excluído*"),"")</f>
        <v>5200</v>
      </c>
      <c r="H149" s="174">
        <f>IF('DADOS e Estimativa'!H59&gt;0,IF(AND('DADOS e Estimativa'!$N59&lt;='DADOS e Estimativa'!H59,'DADOS e Estimativa'!H59&lt;='DADOS e Estimativa'!$O59),'DADOS e Estimativa'!H59,"excluído*"),"")</f>
        <v>4000</v>
      </c>
      <c r="I149" s="174" t="str">
        <f>IF('DADOS e Estimativa'!I59&gt;0,IF(AND('DADOS e Estimativa'!$N59&lt;='DADOS e Estimativa'!I59,'DADOS e Estimativa'!I59&lt;='DADOS e Estimativa'!$O59),'DADOS e Estimativa'!I59,"excluído*"),"")</f>
        <v>excluído*</v>
      </c>
      <c r="J149" s="174" t="str">
        <f>IF('DADOS e Estimativa'!J59&gt;0,IF(AND('DADOS e Estimativa'!$N59&lt;='DADOS e Estimativa'!J59,'DADOS e Estimativa'!J59&lt;='DADOS e Estimativa'!$O59),'DADOS e Estimativa'!J59,"excluído*"),"")</f>
        <v>excluído*</v>
      </c>
      <c r="K149" s="174">
        <f>IF('DADOS e Estimativa'!K59&gt;0,IF(AND('DADOS e Estimativa'!$N59&lt;='DADOS e Estimativa'!K59,'DADOS e Estimativa'!K59&lt;='DADOS e Estimativa'!$O59),'DADOS e Estimativa'!K59,"excluído*"),"")</f>
        <v>7600</v>
      </c>
      <c r="L149" s="175">
        <f t="shared" si="24"/>
        <v>5025</v>
      </c>
      <c r="M149" s="145"/>
      <c r="N149" s="176">
        <f t="shared" si="23"/>
        <v>5025</v>
      </c>
      <c r="O149" s="159"/>
    </row>
    <row r="150" ht="15.0" customHeight="1">
      <c r="A150" s="162" t="str">
        <f>IF('DADOS e Estimativa'!A60="","",'DADOS e Estimativa'!A60)</f>
        <v>9.44</v>
      </c>
      <c r="B150" s="163" t="str">
        <f>IF('DADOS e Estimativa'!B60="","",'DADOS e Estimativa'!B60)</f>
        <v>Salto - VT</v>
      </c>
      <c r="C150" s="163" t="str">
        <f>IF('DADOS e Estimativa'!C60="","",'DADOS e Estimativa'!C60)</f>
        <v>Sistema de para raios (SPDA)</v>
      </c>
      <c r="D150" s="164">
        <f>IF('DADOS e Estimativa'!D60="","",'DADOS e Estimativa'!D60)</f>
        <v>1</v>
      </c>
      <c r="E150" s="165" t="str">
        <f>IF('DADOS e Estimativa'!E60="","",'DADOS e Estimativa'!E60)</f>
        <v>Manutenção</v>
      </c>
      <c r="F150" s="166">
        <f>IF('DADOS e Estimativa'!F60&gt;0,IF(AND('DADOS e Estimativa'!$N60&lt;='DADOS e Estimativa'!F60,'DADOS e Estimativa'!F60&lt;='DADOS e Estimativa'!$O60),'DADOS e Estimativa'!F60,"excluído*"),"")</f>
        <v>2800</v>
      </c>
      <c r="G150" s="166">
        <f>IF('DADOS e Estimativa'!G60&gt;0,IF(AND('DADOS e Estimativa'!$N60&lt;='DADOS e Estimativa'!G60,'DADOS e Estimativa'!G60&lt;='DADOS e Estimativa'!$O60),'DADOS e Estimativa'!G60,"excluído*"),"")</f>
        <v>5200</v>
      </c>
      <c r="H150" s="166">
        <f>IF('DADOS e Estimativa'!H60&gt;0,IF(AND('DADOS e Estimativa'!$N60&lt;='DADOS e Estimativa'!H60,'DADOS e Estimativa'!H60&lt;='DADOS e Estimativa'!$O60),'DADOS e Estimativa'!H60,"excluído*"),"")</f>
        <v>4000</v>
      </c>
      <c r="I150" s="166" t="str">
        <f>IF('DADOS e Estimativa'!I60&gt;0,IF(AND('DADOS e Estimativa'!$N60&lt;='DADOS e Estimativa'!I60,'DADOS e Estimativa'!I60&lt;='DADOS e Estimativa'!$O60),'DADOS e Estimativa'!I60,"excluído*"),"")</f>
        <v>excluído*</v>
      </c>
      <c r="J150" s="166" t="str">
        <f>IF('DADOS e Estimativa'!J60&gt;0,IF(AND('DADOS e Estimativa'!$N60&lt;='DADOS e Estimativa'!J60,'DADOS e Estimativa'!J60&lt;='DADOS e Estimativa'!$O60),'DADOS e Estimativa'!J60,"excluído*"),"")</f>
        <v>excluído*</v>
      </c>
      <c r="K150" s="166">
        <f>IF('DADOS e Estimativa'!K60&gt;0,IF(AND('DADOS e Estimativa'!$N60&lt;='DADOS e Estimativa'!K60,'DADOS e Estimativa'!K60&lt;='DADOS e Estimativa'!$O60),'DADOS e Estimativa'!K60,"excluído*"),"")</f>
        <v>7600</v>
      </c>
      <c r="L150" s="167">
        <f t="shared" si="24"/>
        <v>4900</v>
      </c>
      <c r="M150" s="145"/>
      <c r="N150" s="168">
        <f t="shared" si="23"/>
        <v>4900</v>
      </c>
      <c r="O150" s="145"/>
    </row>
    <row r="151" ht="15.0" customHeight="1">
      <c r="A151" s="169" t="str">
        <f>IF('DADOS e Estimativa'!A61="","",'DADOS e Estimativa'!A61)</f>
        <v>9.45</v>
      </c>
      <c r="B151" s="170" t="str">
        <f>IF('DADOS e Estimativa'!B61="","",'DADOS e Estimativa'!B61)</f>
        <v>Santa Bárbara D´oeste - VT</v>
      </c>
      <c r="C151" s="170" t="str">
        <f>IF('DADOS e Estimativa'!C61="","",'DADOS e Estimativa'!C61)</f>
        <v>Sistema de para raios (SPDA)</v>
      </c>
      <c r="D151" s="179">
        <f>IF('DADOS e Estimativa'!D61="","",'DADOS e Estimativa'!D61)</f>
        <v>1</v>
      </c>
      <c r="E151" s="180" t="str">
        <f>IF('DADOS e Estimativa'!E61="","",'DADOS e Estimativa'!E61)</f>
        <v>Manutenção</v>
      </c>
      <c r="F151" s="174">
        <f>IF('DADOS e Estimativa'!F61&gt;0,IF(AND('DADOS e Estimativa'!$N61&lt;='DADOS e Estimativa'!F61,'DADOS e Estimativa'!F61&lt;='DADOS e Estimativa'!$O61),'DADOS e Estimativa'!F61,"excluído*"),"")</f>
        <v>2500</v>
      </c>
      <c r="G151" s="174">
        <f>IF('DADOS e Estimativa'!G61&gt;0,IF(AND('DADOS e Estimativa'!$N61&lt;='DADOS e Estimativa'!G61,'DADOS e Estimativa'!G61&lt;='DADOS e Estimativa'!$O61),'DADOS e Estimativa'!G61,"excluído*"),"")</f>
        <v>5200</v>
      </c>
      <c r="H151" s="174">
        <f>IF('DADOS e Estimativa'!H61&gt;0,IF(AND('DADOS e Estimativa'!$N61&lt;='DADOS e Estimativa'!H61,'DADOS e Estimativa'!H61&lt;='DADOS e Estimativa'!$O61),'DADOS e Estimativa'!H61,"excluído*"),"")</f>
        <v>4000</v>
      </c>
      <c r="I151" s="174">
        <f>IF('DADOS e Estimativa'!I61&gt;0,IF(AND('DADOS e Estimativa'!$N61&lt;='DADOS e Estimativa'!I61,'DADOS e Estimativa'!I61&lt;='DADOS e Estimativa'!$O61),'DADOS e Estimativa'!I61,"excluído*"),"")</f>
        <v>17615</v>
      </c>
      <c r="J151" s="174" t="str">
        <f>IF('DADOS e Estimativa'!J61&gt;0,IF(AND('DADOS e Estimativa'!$N61&lt;='DADOS e Estimativa'!J61,'DADOS e Estimativa'!J61&lt;='DADOS e Estimativa'!$O61),'DADOS e Estimativa'!J61,"excluído*"),"")</f>
        <v>excluído*</v>
      </c>
      <c r="K151" s="174">
        <f>IF('DADOS e Estimativa'!K61&gt;0,IF(AND('DADOS e Estimativa'!$N61&lt;='DADOS e Estimativa'!K61,'DADOS e Estimativa'!K61&lt;='DADOS e Estimativa'!$O61),'DADOS e Estimativa'!K61,"excluído*"),"")</f>
        <v>7600</v>
      </c>
      <c r="L151" s="175">
        <f t="shared" si="24"/>
        <v>7383</v>
      </c>
      <c r="M151" s="145"/>
      <c r="N151" s="176">
        <f t="shared" si="23"/>
        <v>7383</v>
      </c>
      <c r="O151" s="159"/>
    </row>
    <row r="152" ht="15.0" customHeight="1">
      <c r="A152" s="162" t="str">
        <f>IF('DADOS e Estimativa'!A62="","",'DADOS e Estimativa'!A62)</f>
        <v>9.46</v>
      </c>
      <c r="B152" s="163" t="str">
        <f>IF('DADOS e Estimativa'!B62="","",'DADOS e Estimativa'!B62)</f>
        <v>Sumaré - VT</v>
      </c>
      <c r="C152" s="163" t="str">
        <f>IF('DADOS e Estimativa'!C62="","",'DADOS e Estimativa'!C62)</f>
        <v>Sistema de para raios (SPDA)</v>
      </c>
      <c r="D152" s="164">
        <f>IF('DADOS e Estimativa'!D62="","",'DADOS e Estimativa'!D62)</f>
        <v>1</v>
      </c>
      <c r="E152" s="165" t="str">
        <f>IF('DADOS e Estimativa'!E62="","",'DADOS e Estimativa'!E62)</f>
        <v>Manutenção</v>
      </c>
      <c r="F152" s="166">
        <f>IF('DADOS e Estimativa'!F62&gt;0,IF(AND('DADOS e Estimativa'!$N62&lt;='DADOS e Estimativa'!F62,'DADOS e Estimativa'!F62&lt;='DADOS e Estimativa'!$O62),'DADOS e Estimativa'!F62,"excluído*"),"")</f>
        <v>2500</v>
      </c>
      <c r="G152" s="166">
        <f>IF('DADOS e Estimativa'!G62&gt;0,IF(AND('DADOS e Estimativa'!$N62&lt;='DADOS e Estimativa'!G62,'DADOS e Estimativa'!G62&lt;='DADOS e Estimativa'!$O62),'DADOS e Estimativa'!G62,"excluído*"),"")</f>
        <v>6400</v>
      </c>
      <c r="H152" s="166">
        <f>IF('DADOS e Estimativa'!H62&gt;0,IF(AND('DADOS e Estimativa'!$N62&lt;='DADOS e Estimativa'!H62,'DADOS e Estimativa'!H62&lt;='DADOS e Estimativa'!$O62),'DADOS e Estimativa'!H62,"excluído*"),"")</f>
        <v>4000</v>
      </c>
      <c r="I152" s="166">
        <f>IF('DADOS e Estimativa'!I62&gt;0,IF(AND('DADOS e Estimativa'!$N62&lt;='DADOS e Estimativa'!I62,'DADOS e Estimativa'!I62&lt;='DADOS e Estimativa'!$O62),'DADOS e Estimativa'!I62,"excluído*"),"")</f>
        <v>17615</v>
      </c>
      <c r="J152" s="166" t="str">
        <f>IF('DADOS e Estimativa'!J62&gt;0,IF(AND('DADOS e Estimativa'!$N62&lt;='DADOS e Estimativa'!J62,'DADOS e Estimativa'!J62&lt;='DADOS e Estimativa'!$O62),'DADOS e Estimativa'!J62,"excluído*"),"")</f>
        <v>excluído*</v>
      </c>
      <c r="K152" s="166">
        <f>IF('DADOS e Estimativa'!K62&gt;0,IF(AND('DADOS e Estimativa'!$N62&lt;='DADOS e Estimativa'!K62,'DADOS e Estimativa'!K62&lt;='DADOS e Estimativa'!$O62),'DADOS e Estimativa'!K62,"excluído*"),"")</f>
        <v>7600</v>
      </c>
      <c r="L152" s="167">
        <f t="shared" si="24"/>
        <v>7623</v>
      </c>
      <c r="M152" s="145"/>
      <c r="N152" s="168">
        <f t="shared" si="23"/>
        <v>7623</v>
      </c>
      <c r="O152" s="145"/>
    </row>
    <row r="153" ht="15.0" customHeight="1">
      <c r="A153" s="169" t="str">
        <f>IF('DADOS e Estimativa'!A63="","",'DADOS e Estimativa'!A63)</f>
        <v/>
      </c>
      <c r="B153" s="152" t="str">
        <f>IF('DADOS e Estimativa'!B63="","",'DADOS e Estimativa'!B63)</f>
        <v>CIRCUNSCRIÇÃO II</v>
      </c>
      <c r="C153" s="171" t="str">
        <f>IF('DADOS e Estimativa'!C63="","",'DADOS e Estimativa'!C63)</f>
        <v/>
      </c>
      <c r="D153" s="172" t="str">
        <f>IF('DADOS e Estimativa'!D63="","",'DADOS e Estimativa'!D63)</f>
        <v/>
      </c>
      <c r="E153" s="173" t="str">
        <f>IF('DADOS e Estimativa'!E63="","",'DADOS e Estimativa'!E63)</f>
        <v/>
      </c>
      <c r="F153" s="174" t="str">
        <f>IF('DADOS e Estimativa'!F63&gt;0,IF(AND('DADOS e Estimativa'!$N63&lt;='DADOS e Estimativa'!F63,'DADOS e Estimativa'!F63&lt;='DADOS e Estimativa'!$O63),'DADOS e Estimativa'!F63,"excluído*"),"")</f>
        <v/>
      </c>
      <c r="G153" s="174" t="str">
        <f>IF('DADOS e Estimativa'!G63&gt;0,IF(AND('DADOS e Estimativa'!$N63&lt;='DADOS e Estimativa'!G63,'DADOS e Estimativa'!G63&lt;='DADOS e Estimativa'!$O63),'DADOS e Estimativa'!G63,"excluído*"),"")</f>
        <v/>
      </c>
      <c r="H153" s="174" t="str">
        <f>IF('DADOS e Estimativa'!H63&gt;0,IF(AND('DADOS e Estimativa'!$N63&lt;='DADOS e Estimativa'!H63,'DADOS e Estimativa'!H63&lt;='DADOS e Estimativa'!$O63),'DADOS e Estimativa'!H63,"excluído*"),"")</f>
        <v/>
      </c>
      <c r="I153" s="174" t="str">
        <f>IF('DADOS e Estimativa'!I63&gt;0,IF(AND('DADOS e Estimativa'!$N63&lt;='DADOS e Estimativa'!I63,'DADOS e Estimativa'!I63&lt;='DADOS e Estimativa'!$O63),'DADOS e Estimativa'!I63,"excluído*"),"")</f>
        <v/>
      </c>
      <c r="J153" s="174" t="str">
        <f>IF('DADOS e Estimativa'!J63&gt;0,IF(AND('DADOS e Estimativa'!$N63&lt;='DADOS e Estimativa'!J63,'DADOS e Estimativa'!J63&lt;='DADOS e Estimativa'!$O63),'DADOS e Estimativa'!J63,"excluído*"),"")</f>
        <v/>
      </c>
      <c r="K153" s="174" t="str">
        <f>IF('DADOS e Estimativa'!K63&gt;0,IF(AND('DADOS e Estimativa'!$N63&lt;='DADOS e Estimativa'!K63,'DADOS e Estimativa'!K63&lt;='DADOS e Estimativa'!$O63),'DADOS e Estimativa'!K63,"excluído*"),"")</f>
        <v/>
      </c>
      <c r="L153" s="175" t="str">
        <f t="shared" si="24"/>
        <v/>
      </c>
      <c r="M153" s="145"/>
      <c r="N153" s="176" t="str">
        <f t="shared" si="23"/>
        <v/>
      </c>
      <c r="O153" s="159"/>
    </row>
    <row r="154" ht="15.0" customHeight="1">
      <c r="A154" s="162" t="str">
        <f>IF('DADOS e Estimativa'!A64="","",'DADOS e Estimativa'!A64)</f>
        <v>10.47</v>
      </c>
      <c r="B154" s="163" t="str">
        <f>IF('DADOS e Estimativa'!B64="","",'DADOS e Estimativa'!B64)</f>
        <v>Sorocaba - FT</v>
      </c>
      <c r="C154" s="163" t="str">
        <f>IF('DADOS e Estimativa'!C64="","",'DADOS e Estimativa'!C64)</f>
        <v>Sistema de para raios (SPDA)</v>
      </c>
      <c r="D154" s="164">
        <f>IF('DADOS e Estimativa'!D64="","",'DADOS e Estimativa'!D64)</f>
        <v>1</v>
      </c>
      <c r="E154" s="165" t="str">
        <f>IF('DADOS e Estimativa'!E64="","",'DADOS e Estimativa'!E64)</f>
        <v>Manutenção</v>
      </c>
      <c r="F154" s="166" t="str">
        <f>IF('DADOS e Estimativa'!F64&gt;0,IF(AND('DADOS e Estimativa'!$N64&lt;='DADOS e Estimativa'!F64,'DADOS e Estimativa'!F64&lt;='DADOS e Estimativa'!$O64),'DADOS e Estimativa'!F64,"excluído*"),"")</f>
        <v>excluído*</v>
      </c>
      <c r="G154" s="166">
        <f>IF('DADOS e Estimativa'!G64&gt;0,IF(AND('DADOS e Estimativa'!$N64&lt;='DADOS e Estimativa'!G64,'DADOS e Estimativa'!G64&lt;='DADOS e Estimativa'!$O64),'DADOS e Estimativa'!G64,"excluído*"),"")</f>
        <v>6400</v>
      </c>
      <c r="H154" s="166">
        <f>IF('DADOS e Estimativa'!H64&gt;0,IF(AND('DADOS e Estimativa'!$N64&lt;='DADOS e Estimativa'!H64,'DADOS e Estimativa'!H64&lt;='DADOS e Estimativa'!$O64),'DADOS e Estimativa'!H64,"excluído*"),"")</f>
        <v>6000</v>
      </c>
      <c r="I154" s="166">
        <f>IF('DADOS e Estimativa'!I64&gt;0,IF(AND('DADOS e Estimativa'!$N64&lt;='DADOS e Estimativa'!I64,'DADOS e Estimativa'!I64&lt;='DADOS e Estimativa'!$O64),'DADOS e Estimativa'!I64,"excluído*"),"")</f>
        <v>18205</v>
      </c>
      <c r="J154" s="166" t="str">
        <f>IF('DADOS e Estimativa'!J64&gt;0,IF(AND('DADOS e Estimativa'!$N64&lt;='DADOS e Estimativa'!J64,'DADOS e Estimativa'!J64&lt;='DADOS e Estimativa'!$O64),'DADOS e Estimativa'!J64,"excluído*"),"")</f>
        <v>excluído*</v>
      </c>
      <c r="K154" s="166">
        <f>IF('DADOS e Estimativa'!K64&gt;0,IF(AND('DADOS e Estimativa'!$N64&lt;='DADOS e Estimativa'!K64,'DADOS e Estimativa'!K64&lt;='DADOS e Estimativa'!$O64),'DADOS e Estimativa'!K64,"excluído*"),"")</f>
        <v>7600</v>
      </c>
      <c r="L154" s="167">
        <f t="shared" si="24"/>
        <v>9551.25</v>
      </c>
      <c r="M154" s="145"/>
      <c r="N154" s="168">
        <f t="shared" si="23"/>
        <v>9551.25</v>
      </c>
      <c r="O154" s="145"/>
    </row>
    <row r="155" ht="15.0" customHeight="1">
      <c r="A155" s="169" t="str">
        <f>IF('DADOS e Estimativa'!A65="","",'DADOS e Estimativa'!A65)</f>
        <v>10.48</v>
      </c>
      <c r="B155" s="170" t="str">
        <f>IF('DADOS e Estimativa'!B65="","",'DADOS e Estimativa'!B65)</f>
        <v>Tatuí - VT</v>
      </c>
      <c r="C155" s="170" t="str">
        <f>IF('DADOS e Estimativa'!C65="","",'DADOS e Estimativa'!C65)</f>
        <v>Sistema de para raios (SPDA)</v>
      </c>
      <c r="D155" s="179">
        <f>IF('DADOS e Estimativa'!D65="","",'DADOS e Estimativa'!D65)</f>
        <v>1</v>
      </c>
      <c r="E155" s="180" t="str">
        <f>IF('DADOS e Estimativa'!E65="","",'DADOS e Estimativa'!E65)</f>
        <v>Manutenção</v>
      </c>
      <c r="F155" s="174">
        <f>IF('DADOS e Estimativa'!F65&gt;0,IF(AND('DADOS e Estimativa'!$N65&lt;='DADOS e Estimativa'!F65,'DADOS e Estimativa'!F65&lt;='DADOS e Estimativa'!$O65),'DADOS e Estimativa'!F65,"excluído*"),"")</f>
        <v>3200</v>
      </c>
      <c r="G155" s="174">
        <f>IF('DADOS e Estimativa'!G65&gt;0,IF(AND('DADOS e Estimativa'!$N65&lt;='DADOS e Estimativa'!G65,'DADOS e Estimativa'!G65&lt;='DADOS e Estimativa'!$O65),'DADOS e Estimativa'!G65,"excluído*"),"")</f>
        <v>5200</v>
      </c>
      <c r="H155" s="174">
        <f>IF('DADOS e Estimativa'!H65&gt;0,IF(AND('DADOS e Estimativa'!$N65&lt;='DADOS e Estimativa'!H65,'DADOS e Estimativa'!H65&lt;='DADOS e Estimativa'!$O65),'DADOS e Estimativa'!H65,"excluído*"),"")</f>
        <v>4000</v>
      </c>
      <c r="I155" s="174" t="str">
        <f>IF('DADOS e Estimativa'!I65&gt;0,IF(AND('DADOS e Estimativa'!$N65&lt;='DADOS e Estimativa'!I65,'DADOS e Estimativa'!I65&lt;='DADOS e Estimativa'!$O65),'DADOS e Estimativa'!I65,"excluído*"),"")</f>
        <v>excluído*</v>
      </c>
      <c r="J155" s="174" t="str">
        <f>IF('DADOS e Estimativa'!J65&gt;0,IF(AND('DADOS e Estimativa'!$N65&lt;='DADOS e Estimativa'!J65,'DADOS e Estimativa'!J65&lt;='DADOS e Estimativa'!$O65),'DADOS e Estimativa'!J65,"excluído*"),"")</f>
        <v>excluído*</v>
      </c>
      <c r="K155" s="174">
        <f>IF('DADOS e Estimativa'!K65&gt;0,IF(AND('DADOS e Estimativa'!$N65&lt;='DADOS e Estimativa'!K65,'DADOS e Estimativa'!K65&lt;='DADOS e Estimativa'!$O65),'DADOS e Estimativa'!K65,"excluído*"),"")</f>
        <v>7600</v>
      </c>
      <c r="L155" s="175">
        <f t="shared" si="24"/>
        <v>5000</v>
      </c>
      <c r="M155" s="145"/>
      <c r="N155" s="176">
        <f t="shared" si="23"/>
        <v>5000</v>
      </c>
      <c r="O155" s="159"/>
    </row>
    <row r="156" ht="15.0" customHeight="1">
      <c r="A156" s="162" t="str">
        <f>IF('DADOS e Estimativa'!A66="","",'DADOS e Estimativa'!A66)</f>
        <v>10.49</v>
      </c>
      <c r="B156" s="163" t="str">
        <f>IF('DADOS e Estimativa'!B66="","",'DADOS e Estimativa'!B66)</f>
        <v>Itapetininga - VT</v>
      </c>
      <c r="C156" s="163" t="str">
        <f>IF('DADOS e Estimativa'!C66="","",'DADOS e Estimativa'!C66)</f>
        <v>Sistema de para raios (SPDA)</v>
      </c>
      <c r="D156" s="164">
        <f>IF('DADOS e Estimativa'!D66="","",'DADOS e Estimativa'!D66)</f>
        <v>1</v>
      </c>
      <c r="E156" s="165" t="str">
        <f>IF('DADOS e Estimativa'!E66="","",'DADOS e Estimativa'!E66)</f>
        <v>Manutenção</v>
      </c>
      <c r="F156" s="166">
        <f>IF('DADOS e Estimativa'!F66&gt;0,IF(AND('DADOS e Estimativa'!$N66&lt;='DADOS e Estimativa'!F66,'DADOS e Estimativa'!F66&lt;='DADOS e Estimativa'!$O66),'DADOS e Estimativa'!F66,"excluído*"),"")</f>
        <v>3500</v>
      </c>
      <c r="G156" s="166">
        <f>IF('DADOS e Estimativa'!G66&gt;0,IF(AND('DADOS e Estimativa'!$N66&lt;='DADOS e Estimativa'!G66,'DADOS e Estimativa'!G66&lt;='DADOS e Estimativa'!$O66),'DADOS e Estimativa'!G66,"excluído*"),"")</f>
        <v>5200</v>
      </c>
      <c r="H156" s="166">
        <f>IF('DADOS e Estimativa'!H66&gt;0,IF(AND('DADOS e Estimativa'!$N66&lt;='DADOS e Estimativa'!H66,'DADOS e Estimativa'!H66&lt;='DADOS e Estimativa'!$O66),'DADOS e Estimativa'!H66,"excluído*"),"")</f>
        <v>4000</v>
      </c>
      <c r="I156" s="166" t="str">
        <f>IF('DADOS e Estimativa'!I66&gt;0,IF(AND('DADOS e Estimativa'!$N66&lt;='DADOS e Estimativa'!I66,'DADOS e Estimativa'!I66&lt;='DADOS e Estimativa'!$O66),'DADOS e Estimativa'!I66,"excluído*"),"")</f>
        <v>excluído*</v>
      </c>
      <c r="J156" s="166" t="str">
        <f>IF('DADOS e Estimativa'!J66&gt;0,IF(AND('DADOS e Estimativa'!$N66&lt;='DADOS e Estimativa'!J66,'DADOS e Estimativa'!J66&lt;='DADOS e Estimativa'!$O66),'DADOS e Estimativa'!J66,"excluído*"),"")</f>
        <v>excluído*</v>
      </c>
      <c r="K156" s="166">
        <f>IF('DADOS e Estimativa'!K66&gt;0,IF(AND('DADOS e Estimativa'!$N66&lt;='DADOS e Estimativa'!K66,'DADOS e Estimativa'!K66&lt;='DADOS e Estimativa'!$O66),'DADOS e Estimativa'!K66,"excluído*"),"")</f>
        <v>7600</v>
      </c>
      <c r="L156" s="167">
        <f t="shared" si="24"/>
        <v>5075</v>
      </c>
      <c r="M156" s="145"/>
      <c r="N156" s="168">
        <f t="shared" si="23"/>
        <v>5075</v>
      </c>
      <c r="O156" s="145"/>
    </row>
    <row r="157" ht="15.0" customHeight="1">
      <c r="A157" s="169" t="str">
        <f>IF('DADOS e Estimativa'!A67="","",'DADOS e Estimativa'!A67)</f>
        <v/>
      </c>
      <c r="B157" s="152" t="str">
        <f>IF('DADOS e Estimativa'!B67="","",'DADOS e Estimativa'!B67)</f>
        <v>CIRCUNSCRIÇÃO III</v>
      </c>
      <c r="C157" s="171" t="str">
        <f>IF('DADOS e Estimativa'!C67="","",'DADOS e Estimativa'!C67)</f>
        <v/>
      </c>
      <c r="D157" s="172" t="str">
        <f>IF('DADOS e Estimativa'!D67="","",'DADOS e Estimativa'!D67)</f>
        <v/>
      </c>
      <c r="E157" s="173" t="str">
        <f>IF('DADOS e Estimativa'!E67="","",'DADOS e Estimativa'!E67)</f>
        <v/>
      </c>
      <c r="F157" s="174" t="str">
        <f>IF('DADOS e Estimativa'!F67&gt;0,IF(AND('DADOS e Estimativa'!$N67&lt;='DADOS e Estimativa'!F67,'DADOS e Estimativa'!F67&lt;='DADOS e Estimativa'!$O67),'DADOS e Estimativa'!F67,"excluído*"),"")</f>
        <v/>
      </c>
      <c r="G157" s="174" t="str">
        <f>IF('DADOS e Estimativa'!G67&gt;0,IF(AND('DADOS e Estimativa'!$N67&lt;='DADOS e Estimativa'!G67,'DADOS e Estimativa'!G67&lt;='DADOS e Estimativa'!$O67),'DADOS e Estimativa'!G67,"excluído*"),"")</f>
        <v/>
      </c>
      <c r="H157" s="174" t="str">
        <f>IF('DADOS e Estimativa'!H67&gt;0,IF(AND('DADOS e Estimativa'!$N67&lt;='DADOS e Estimativa'!H67,'DADOS e Estimativa'!H67&lt;='DADOS e Estimativa'!$O67),'DADOS e Estimativa'!H67,"excluído*"),"")</f>
        <v/>
      </c>
      <c r="I157" s="174" t="str">
        <f>IF('DADOS e Estimativa'!I67&gt;0,IF(AND('DADOS e Estimativa'!$N67&lt;='DADOS e Estimativa'!I67,'DADOS e Estimativa'!I67&lt;='DADOS e Estimativa'!$O67),'DADOS e Estimativa'!I67,"excluído*"),"")</f>
        <v/>
      </c>
      <c r="J157" s="174" t="str">
        <f>IF('DADOS e Estimativa'!J67&gt;0,IF(AND('DADOS e Estimativa'!$N67&lt;='DADOS e Estimativa'!J67,'DADOS e Estimativa'!J67&lt;='DADOS e Estimativa'!$O67),'DADOS e Estimativa'!J67,"excluído*"),"")</f>
        <v/>
      </c>
      <c r="K157" s="174" t="str">
        <f>IF('DADOS e Estimativa'!K67&gt;0,IF(AND('DADOS e Estimativa'!$N67&lt;='DADOS e Estimativa'!K67,'DADOS e Estimativa'!K67&lt;='DADOS e Estimativa'!$O67),'DADOS e Estimativa'!K67,"excluído*"),"")</f>
        <v/>
      </c>
      <c r="L157" s="175" t="str">
        <f t="shared" si="24"/>
        <v/>
      </c>
      <c r="M157" s="145"/>
      <c r="N157" s="176" t="str">
        <f t="shared" si="23"/>
        <v/>
      </c>
      <c r="O157" s="159"/>
    </row>
    <row r="158" ht="15.0" customHeight="1">
      <c r="A158" s="162" t="str">
        <f>IF('DADOS e Estimativa'!A68="","",'DADOS e Estimativa'!A68)</f>
        <v>11.50</v>
      </c>
      <c r="B158" s="163" t="str">
        <f>IF('DADOS e Estimativa'!B68="","",'DADOS e Estimativa'!B68)</f>
        <v>Cruzeiro - VT</v>
      </c>
      <c r="C158" s="163" t="str">
        <f>IF('DADOS e Estimativa'!C68="","",'DADOS e Estimativa'!C68)</f>
        <v>Sistema de para raios (SPDA)</v>
      </c>
      <c r="D158" s="164">
        <f>IF('DADOS e Estimativa'!D68="","",'DADOS e Estimativa'!D68)</f>
        <v>1</v>
      </c>
      <c r="E158" s="165" t="str">
        <f>IF('DADOS e Estimativa'!E68="","",'DADOS e Estimativa'!E68)</f>
        <v>Manutenção</v>
      </c>
      <c r="F158" s="166">
        <f>IF('DADOS e Estimativa'!F68&gt;0,IF(AND('DADOS e Estimativa'!$N68&lt;='DADOS e Estimativa'!F68,'DADOS e Estimativa'!F68&lt;='DADOS e Estimativa'!$O68),'DADOS e Estimativa'!F68,"excluído*"),"")</f>
        <v>4200</v>
      </c>
      <c r="G158" s="166">
        <f>IF('DADOS e Estimativa'!G68&gt;0,IF(AND('DADOS e Estimativa'!$N68&lt;='DADOS e Estimativa'!G68,'DADOS e Estimativa'!G68&lt;='DADOS e Estimativa'!$O68),'DADOS e Estimativa'!G68,"excluído*"),"")</f>
        <v>5200</v>
      </c>
      <c r="H158" s="166">
        <f>IF('DADOS e Estimativa'!H68&gt;0,IF(AND('DADOS e Estimativa'!$N68&lt;='DADOS e Estimativa'!H68,'DADOS e Estimativa'!H68&lt;='DADOS e Estimativa'!$O68),'DADOS e Estimativa'!H68,"excluído*"),"")</f>
        <v>4000</v>
      </c>
      <c r="I158" s="166" t="str">
        <f>IF('DADOS e Estimativa'!I68&gt;0,IF(AND('DADOS e Estimativa'!$N68&lt;='DADOS e Estimativa'!I68,'DADOS e Estimativa'!I68&lt;='DADOS e Estimativa'!$O68),'DADOS e Estimativa'!I68,"excluído*"),"")</f>
        <v>excluído*</v>
      </c>
      <c r="J158" s="166" t="str">
        <f>IF('DADOS e Estimativa'!J68&gt;0,IF(AND('DADOS e Estimativa'!$N68&lt;='DADOS e Estimativa'!J68,'DADOS e Estimativa'!J68&lt;='DADOS e Estimativa'!$O68),'DADOS e Estimativa'!J68,"excluído*"),"")</f>
        <v>excluído*</v>
      </c>
      <c r="K158" s="166">
        <f>IF('DADOS e Estimativa'!K68&gt;0,IF(AND('DADOS e Estimativa'!$N68&lt;='DADOS e Estimativa'!K68,'DADOS e Estimativa'!K68&lt;='DADOS e Estimativa'!$O68),'DADOS e Estimativa'!K68,"excluído*"),"")</f>
        <v>7600</v>
      </c>
      <c r="L158" s="167">
        <f t="shared" si="24"/>
        <v>5250</v>
      </c>
      <c r="M158" s="145"/>
      <c r="N158" s="168">
        <f t="shared" si="23"/>
        <v>5250</v>
      </c>
      <c r="O158" s="145"/>
    </row>
    <row r="159" ht="15.0" customHeight="1">
      <c r="A159" s="169" t="str">
        <f>IF('DADOS e Estimativa'!A69="","",'DADOS e Estimativa'!A69)</f>
        <v>11.51</v>
      </c>
      <c r="B159" s="170" t="str">
        <f>IF('DADOS e Estimativa'!B69="","",'DADOS e Estimativa'!B69)</f>
        <v>São José dos Campos - FT</v>
      </c>
      <c r="C159" s="170" t="str">
        <f>IF('DADOS e Estimativa'!C69="","",'DADOS e Estimativa'!C69)</f>
        <v>Sistema de para raios (SPDA)</v>
      </c>
      <c r="D159" s="179">
        <f>IF('DADOS e Estimativa'!D69="","",'DADOS e Estimativa'!D69)</f>
        <v>1</v>
      </c>
      <c r="E159" s="180" t="str">
        <f>IF('DADOS e Estimativa'!E69="","",'DADOS e Estimativa'!E69)</f>
        <v>Manutenção</v>
      </c>
      <c r="F159" s="174">
        <f>IF('DADOS e Estimativa'!F69&gt;0,IF(AND('DADOS e Estimativa'!$N69&lt;='DADOS e Estimativa'!F69,'DADOS e Estimativa'!F69&lt;='DADOS e Estimativa'!$O69),'DADOS e Estimativa'!F69,"excluído*"),"")</f>
        <v>4200</v>
      </c>
      <c r="G159" s="174">
        <f>IF('DADOS e Estimativa'!G69&gt;0,IF(AND('DADOS e Estimativa'!$N69&lt;='DADOS e Estimativa'!G69,'DADOS e Estimativa'!G69&lt;='DADOS e Estimativa'!$O69),'DADOS e Estimativa'!G69,"excluído*"),"")</f>
        <v>7200</v>
      </c>
      <c r="H159" s="174">
        <f>IF('DADOS e Estimativa'!H69&gt;0,IF(AND('DADOS e Estimativa'!$N69&lt;='DADOS e Estimativa'!H69,'DADOS e Estimativa'!H69&lt;='DADOS e Estimativa'!$O69),'DADOS e Estimativa'!H69,"excluído*"),"")</f>
        <v>4000</v>
      </c>
      <c r="I159" s="174">
        <f>IF('DADOS e Estimativa'!I69&gt;0,IF(AND('DADOS e Estimativa'!$N69&lt;='DADOS e Estimativa'!I69,'DADOS e Estimativa'!I69&lt;='DADOS e Estimativa'!$O69),'DADOS e Estimativa'!I69,"excluído*"),"")</f>
        <v>18405</v>
      </c>
      <c r="J159" s="174" t="str">
        <f>IF('DADOS e Estimativa'!J69&gt;0,IF(AND('DADOS e Estimativa'!$N69&lt;='DADOS e Estimativa'!J69,'DADOS e Estimativa'!J69&lt;='DADOS e Estimativa'!$O69),'DADOS e Estimativa'!J69,"excluído*"),"")</f>
        <v>excluído*</v>
      </c>
      <c r="K159" s="174">
        <f>IF('DADOS e Estimativa'!K69&gt;0,IF(AND('DADOS e Estimativa'!$N69&lt;='DADOS e Estimativa'!K69,'DADOS e Estimativa'!K69&lt;='DADOS e Estimativa'!$O69),'DADOS e Estimativa'!K69,"excluído*"),"")</f>
        <v>7600</v>
      </c>
      <c r="L159" s="175">
        <f t="shared" si="24"/>
        <v>8281</v>
      </c>
      <c r="M159" s="145"/>
      <c r="N159" s="176">
        <f t="shared" si="23"/>
        <v>8281</v>
      </c>
      <c r="O159" s="159"/>
    </row>
    <row r="160" ht="15.0" customHeight="1">
      <c r="A160" s="162" t="str">
        <f>IF('DADOS e Estimativa'!A70="","",'DADOS e Estimativa'!A70)</f>
        <v/>
      </c>
      <c r="B160" s="178" t="str">
        <f>IF('DADOS e Estimativa'!B70="","",'DADOS e Estimativa'!B70)</f>
        <v>CIRCUNSCRIÇÃO IV</v>
      </c>
      <c r="C160" s="163" t="str">
        <f>IF('DADOS e Estimativa'!C70="","",'DADOS e Estimativa'!C70)</f>
        <v/>
      </c>
      <c r="D160" s="164" t="str">
        <f>IF('DADOS e Estimativa'!D70="","",'DADOS e Estimativa'!D70)</f>
        <v/>
      </c>
      <c r="E160" s="165" t="str">
        <f>IF('DADOS e Estimativa'!E70="","",'DADOS e Estimativa'!E70)</f>
        <v/>
      </c>
      <c r="F160" s="166" t="str">
        <f>IF('DADOS e Estimativa'!F70&gt;0,IF(AND('DADOS e Estimativa'!$N70&lt;='DADOS e Estimativa'!F70,'DADOS e Estimativa'!F70&lt;='DADOS e Estimativa'!$O70),'DADOS e Estimativa'!F70,"excluído*"),"")</f>
        <v/>
      </c>
      <c r="G160" s="166" t="str">
        <f>IF('DADOS e Estimativa'!G70&gt;0,IF(AND('DADOS e Estimativa'!$N70&lt;='DADOS e Estimativa'!G70,'DADOS e Estimativa'!G70&lt;='DADOS e Estimativa'!$O70),'DADOS e Estimativa'!G70,"excluído*"),"")</f>
        <v/>
      </c>
      <c r="H160" s="166" t="str">
        <f>IF('DADOS e Estimativa'!H70&gt;0,IF(AND('DADOS e Estimativa'!$N70&lt;='DADOS e Estimativa'!H70,'DADOS e Estimativa'!H70&lt;='DADOS e Estimativa'!$O70),'DADOS e Estimativa'!H70,"excluído*"),"")</f>
        <v/>
      </c>
      <c r="I160" s="166" t="str">
        <f>IF('DADOS e Estimativa'!I70&gt;0,IF(AND('DADOS e Estimativa'!$N70&lt;='DADOS e Estimativa'!I70,'DADOS e Estimativa'!I70&lt;='DADOS e Estimativa'!$O70),'DADOS e Estimativa'!I70,"excluído*"),"")</f>
        <v/>
      </c>
      <c r="J160" s="166" t="str">
        <f>IF('DADOS e Estimativa'!J70&gt;0,IF(AND('DADOS e Estimativa'!$N70&lt;='DADOS e Estimativa'!J70,'DADOS e Estimativa'!J70&lt;='DADOS e Estimativa'!$O70),'DADOS e Estimativa'!J70,"excluído*"),"")</f>
        <v/>
      </c>
      <c r="K160" s="166" t="str">
        <f>IF('DADOS e Estimativa'!K70&gt;0,IF(AND('DADOS e Estimativa'!$N70&lt;='DADOS e Estimativa'!K70,'DADOS e Estimativa'!K70&lt;='DADOS e Estimativa'!$O70),'DADOS e Estimativa'!K70,"excluído*"),"")</f>
        <v/>
      </c>
      <c r="L160" s="167" t="str">
        <f t="shared" si="24"/>
        <v/>
      </c>
      <c r="M160" s="145"/>
      <c r="N160" s="168" t="str">
        <f t="shared" si="23"/>
        <v/>
      </c>
      <c r="O160" s="145"/>
    </row>
    <row r="161" ht="15.0" customHeight="1">
      <c r="A161" s="169" t="str">
        <f>IF('DADOS e Estimativa'!A71="","",'DADOS e Estimativa'!A71)</f>
        <v>12.52</v>
      </c>
      <c r="B161" s="170" t="str">
        <f>IF('DADOS e Estimativa'!B71="","",'DADOS e Estimativa'!B71)</f>
        <v>Araraquara - FT</v>
      </c>
      <c r="C161" s="171" t="str">
        <f>IF('DADOS e Estimativa'!C71="","",'DADOS e Estimativa'!C71)</f>
        <v>Sistema de para raios (SPDA)</v>
      </c>
      <c r="D161" s="172">
        <f>IF('DADOS e Estimativa'!D71="","",'DADOS e Estimativa'!D71)</f>
        <v>1</v>
      </c>
      <c r="E161" s="173" t="str">
        <f>IF('DADOS e Estimativa'!E71="","",'DADOS e Estimativa'!E71)</f>
        <v>Manutenção</v>
      </c>
      <c r="F161" s="174">
        <f>IF('DADOS e Estimativa'!F71&gt;0,IF(AND('DADOS e Estimativa'!$N71&lt;='DADOS e Estimativa'!F71,'DADOS e Estimativa'!F71&lt;='DADOS e Estimativa'!$O71),'DADOS e Estimativa'!F71,"excluído*"),"")</f>
        <v>4500</v>
      </c>
      <c r="G161" s="174">
        <f>IF('DADOS e Estimativa'!G71&gt;0,IF(AND('DADOS e Estimativa'!$N71&lt;='DADOS e Estimativa'!G71,'DADOS e Estimativa'!G71&lt;='DADOS e Estimativa'!$O71),'DADOS e Estimativa'!G71,"excluído*"),"")</f>
        <v>5200</v>
      </c>
      <c r="H161" s="174">
        <f>IF('DADOS e Estimativa'!H71&gt;0,IF(AND('DADOS e Estimativa'!$N71&lt;='DADOS e Estimativa'!H71,'DADOS e Estimativa'!H71&lt;='DADOS e Estimativa'!$O71),'DADOS e Estimativa'!H71,"excluído*"),"")</f>
        <v>4000</v>
      </c>
      <c r="I161" s="174">
        <f>IF('DADOS e Estimativa'!I71&gt;0,IF(AND('DADOS e Estimativa'!$N71&lt;='DADOS e Estimativa'!I71,'DADOS e Estimativa'!I71&lt;='DADOS e Estimativa'!$O71),'DADOS e Estimativa'!I71,"excluído*"),"")</f>
        <v>16920</v>
      </c>
      <c r="J161" s="174" t="str">
        <f>IF('DADOS e Estimativa'!J71&gt;0,IF(AND('DADOS e Estimativa'!$N71&lt;='DADOS e Estimativa'!J71,'DADOS e Estimativa'!J71&lt;='DADOS e Estimativa'!$O71),'DADOS e Estimativa'!J71,"excluído*"),"")</f>
        <v>excluído*</v>
      </c>
      <c r="K161" s="174">
        <f>IF('DADOS e Estimativa'!K71&gt;0,IF(AND('DADOS e Estimativa'!$N71&lt;='DADOS e Estimativa'!K71,'DADOS e Estimativa'!K71&lt;='DADOS e Estimativa'!$O71),'DADOS e Estimativa'!K71,"excluído*"),"")</f>
        <v>7600</v>
      </c>
      <c r="L161" s="175">
        <f t="shared" si="24"/>
        <v>7644</v>
      </c>
      <c r="M161" s="145"/>
      <c r="N161" s="176">
        <f t="shared" si="23"/>
        <v>7644</v>
      </c>
      <c r="O161" s="159"/>
    </row>
    <row r="162" ht="15.0" customHeight="1">
      <c r="A162" s="162" t="str">
        <f>IF('DADOS e Estimativa'!A72="","",'DADOS e Estimativa'!A72)</f>
        <v>12.53</v>
      </c>
      <c r="B162" s="163" t="str">
        <f>IF('DADOS e Estimativa'!B72="","",'DADOS e Estimativa'!B72)</f>
        <v>Franca - FT</v>
      </c>
      <c r="C162" s="163" t="str">
        <f>IF('DADOS e Estimativa'!C72="","",'DADOS e Estimativa'!C72)</f>
        <v>Sistema de para raios (SPDA)</v>
      </c>
      <c r="D162" s="164">
        <f>IF('DADOS e Estimativa'!D72="","",'DADOS e Estimativa'!D72)</f>
        <v>1</v>
      </c>
      <c r="E162" s="165" t="str">
        <f>IF('DADOS e Estimativa'!E72="","",'DADOS e Estimativa'!E72)</f>
        <v>Manutenção</v>
      </c>
      <c r="F162" s="166">
        <f>IF('DADOS e Estimativa'!F72&gt;0,IF(AND('DADOS e Estimativa'!$N72&lt;='DADOS e Estimativa'!F72,'DADOS e Estimativa'!F72&lt;='DADOS e Estimativa'!$O72),'DADOS e Estimativa'!F72,"excluído*"),"")</f>
        <v>2800</v>
      </c>
      <c r="G162" s="166">
        <f>IF('DADOS e Estimativa'!G72&gt;0,IF(AND('DADOS e Estimativa'!$N72&lt;='DADOS e Estimativa'!G72,'DADOS e Estimativa'!G72&lt;='DADOS e Estimativa'!$O72),'DADOS e Estimativa'!G72,"excluído*"),"")</f>
        <v>5200</v>
      </c>
      <c r="H162" s="166">
        <f>IF('DADOS e Estimativa'!H72&gt;0,IF(AND('DADOS e Estimativa'!$N72&lt;='DADOS e Estimativa'!H72,'DADOS e Estimativa'!H72&lt;='DADOS e Estimativa'!$O72),'DADOS e Estimativa'!H72,"excluído*"),"")</f>
        <v>4000</v>
      </c>
      <c r="I162" s="166">
        <f>IF('DADOS e Estimativa'!I72&gt;0,IF(AND('DADOS e Estimativa'!$N72&lt;='DADOS e Estimativa'!I72,'DADOS e Estimativa'!I72&lt;='DADOS e Estimativa'!$O72),'DADOS e Estimativa'!I72,"excluído*"),"")</f>
        <v>16920</v>
      </c>
      <c r="J162" s="166" t="str">
        <f>IF('DADOS e Estimativa'!J72&gt;0,IF(AND('DADOS e Estimativa'!$N72&lt;='DADOS e Estimativa'!J72,'DADOS e Estimativa'!J72&lt;='DADOS e Estimativa'!$O72),'DADOS e Estimativa'!J72,"excluído*"),"")</f>
        <v>excluído*</v>
      </c>
      <c r="K162" s="166">
        <f>IF('DADOS e Estimativa'!K72&gt;0,IF(AND('DADOS e Estimativa'!$N72&lt;='DADOS e Estimativa'!K72,'DADOS e Estimativa'!K72&lt;='DADOS e Estimativa'!$O72),'DADOS e Estimativa'!K72,"excluído*"),"")</f>
        <v>7600</v>
      </c>
      <c r="L162" s="167">
        <f t="shared" si="24"/>
        <v>7304</v>
      </c>
      <c r="M162" s="145"/>
      <c r="N162" s="168">
        <f t="shared" si="23"/>
        <v>7304</v>
      </c>
      <c r="O162" s="145"/>
    </row>
    <row r="163" ht="15.0" customHeight="1">
      <c r="A163" s="169" t="str">
        <f>IF('DADOS e Estimativa'!A73="","",'DADOS e Estimativa'!A73)</f>
        <v>12.54</v>
      </c>
      <c r="B163" s="170" t="str">
        <f>IF('DADOS e Estimativa'!B73="","",'DADOS e Estimativa'!B73)</f>
        <v>Porto Ferreira - VT</v>
      </c>
      <c r="C163" s="170" t="str">
        <f>IF('DADOS e Estimativa'!C73="","",'DADOS e Estimativa'!C73)</f>
        <v>Sistema de para raios (SPDA)</v>
      </c>
      <c r="D163" s="179">
        <f>IF('DADOS e Estimativa'!D73="","",'DADOS e Estimativa'!D73)</f>
        <v>1</v>
      </c>
      <c r="E163" s="180" t="str">
        <f>IF('DADOS e Estimativa'!E73="","",'DADOS e Estimativa'!E73)</f>
        <v>Manutenção</v>
      </c>
      <c r="F163" s="174">
        <f>IF('DADOS e Estimativa'!F73&gt;0,IF(AND('DADOS e Estimativa'!$N73&lt;='DADOS e Estimativa'!F73,'DADOS e Estimativa'!F73&lt;='DADOS e Estimativa'!$O73),'DADOS e Estimativa'!F73,"excluído*"),"")</f>
        <v>3200</v>
      </c>
      <c r="G163" s="174">
        <f>IF('DADOS e Estimativa'!G73&gt;0,IF(AND('DADOS e Estimativa'!$N73&lt;='DADOS e Estimativa'!G73,'DADOS e Estimativa'!G73&lt;='DADOS e Estimativa'!$O73),'DADOS e Estimativa'!G73,"excluído*"),"")</f>
        <v>5200</v>
      </c>
      <c r="H163" s="174">
        <f>IF('DADOS e Estimativa'!H73&gt;0,IF(AND('DADOS e Estimativa'!$N73&lt;='DADOS e Estimativa'!H73,'DADOS e Estimativa'!H73&lt;='DADOS e Estimativa'!$O73),'DADOS e Estimativa'!H73,"excluído*"),"")</f>
        <v>4000</v>
      </c>
      <c r="I163" s="174" t="str">
        <f>IF('DADOS e Estimativa'!I73&gt;0,IF(AND('DADOS e Estimativa'!$N73&lt;='DADOS e Estimativa'!I73,'DADOS e Estimativa'!I73&lt;='DADOS e Estimativa'!$O73),'DADOS e Estimativa'!I73,"excluído*"),"")</f>
        <v>excluído*</v>
      </c>
      <c r="J163" s="174" t="str">
        <f>IF('DADOS e Estimativa'!J73&gt;0,IF(AND('DADOS e Estimativa'!$N73&lt;='DADOS e Estimativa'!J73,'DADOS e Estimativa'!J73&lt;='DADOS e Estimativa'!$O73),'DADOS e Estimativa'!J73,"excluído*"),"")</f>
        <v>excluído*</v>
      </c>
      <c r="K163" s="174">
        <f>IF('DADOS e Estimativa'!K73&gt;0,IF(AND('DADOS e Estimativa'!$N73&lt;='DADOS e Estimativa'!K73,'DADOS e Estimativa'!K73&lt;='DADOS e Estimativa'!$O73),'DADOS e Estimativa'!K73,"excluído*"),"")</f>
        <v>7600</v>
      </c>
      <c r="L163" s="175">
        <f t="shared" si="24"/>
        <v>5000</v>
      </c>
      <c r="M163" s="145"/>
      <c r="N163" s="176">
        <f t="shared" si="23"/>
        <v>5000</v>
      </c>
      <c r="O163" s="159"/>
    </row>
    <row r="164" ht="15.0" customHeight="1">
      <c r="A164" s="162" t="str">
        <f>IF('DADOS e Estimativa'!A74="","",'DADOS e Estimativa'!A74)</f>
        <v>12.55</v>
      </c>
      <c r="B164" s="163" t="str">
        <f>IF('DADOS e Estimativa'!B74="","",'DADOS e Estimativa'!B74)</f>
        <v>Ribeirão Preto - FT</v>
      </c>
      <c r="C164" s="163" t="str">
        <f>IF('DADOS e Estimativa'!C74="","",'DADOS e Estimativa'!C74)</f>
        <v>Sistema de para raios (SPDA)</v>
      </c>
      <c r="D164" s="164">
        <f>IF('DADOS e Estimativa'!D74="","",'DADOS e Estimativa'!D74)</f>
        <v>1</v>
      </c>
      <c r="E164" s="165" t="str">
        <f>IF('DADOS e Estimativa'!E74="","",'DADOS e Estimativa'!E74)</f>
        <v>Manutenção</v>
      </c>
      <c r="F164" s="166">
        <f>IF('DADOS e Estimativa'!F74&gt;0,IF(AND('DADOS e Estimativa'!$N74&lt;='DADOS e Estimativa'!F74,'DADOS e Estimativa'!F74&lt;='DADOS e Estimativa'!$O74),'DADOS e Estimativa'!F74,"excluído*"),"")</f>
        <v>4100</v>
      </c>
      <c r="G164" s="166">
        <f>IF('DADOS e Estimativa'!G74&gt;0,IF(AND('DADOS e Estimativa'!$N74&lt;='DADOS e Estimativa'!G74,'DADOS e Estimativa'!G74&lt;='DADOS e Estimativa'!$O74),'DADOS e Estimativa'!G74,"excluído*"),"")</f>
        <v>8600</v>
      </c>
      <c r="H164" s="166">
        <f>IF('DADOS e Estimativa'!H74&gt;0,IF(AND('DADOS e Estimativa'!$N74&lt;='DADOS e Estimativa'!H74,'DADOS e Estimativa'!H74&lt;='DADOS e Estimativa'!$O74),'DADOS e Estimativa'!H74,"excluído*"),"")</f>
        <v>6000</v>
      </c>
      <c r="I164" s="166">
        <f>IF('DADOS e Estimativa'!I74&gt;0,IF(AND('DADOS e Estimativa'!$N74&lt;='DADOS e Estimativa'!I74,'DADOS e Estimativa'!I74&lt;='DADOS e Estimativa'!$O74),'DADOS e Estimativa'!I74,"excluído*"),"")</f>
        <v>16920</v>
      </c>
      <c r="J164" s="166" t="str">
        <f>IF('DADOS e Estimativa'!J74&gt;0,IF(AND('DADOS e Estimativa'!$N74&lt;='DADOS e Estimativa'!J74,'DADOS e Estimativa'!J74&lt;='DADOS e Estimativa'!$O74),'DADOS e Estimativa'!J74,"excluído*"),"")</f>
        <v>excluído*</v>
      </c>
      <c r="K164" s="166">
        <f>IF('DADOS e Estimativa'!K74&gt;0,IF(AND('DADOS e Estimativa'!$N74&lt;='DADOS e Estimativa'!K74,'DADOS e Estimativa'!K74&lt;='DADOS e Estimativa'!$O74),'DADOS e Estimativa'!K74,"excluído*"),"")</f>
        <v>7600</v>
      </c>
      <c r="L164" s="167">
        <f t="shared" si="24"/>
        <v>8644</v>
      </c>
      <c r="M164" s="145"/>
      <c r="N164" s="168">
        <f t="shared" si="23"/>
        <v>8644</v>
      </c>
      <c r="O164" s="145"/>
    </row>
    <row r="165" ht="15.0" customHeight="1">
      <c r="A165" s="169" t="str">
        <f>IF('DADOS e Estimativa'!A75="","",'DADOS e Estimativa'!A75)</f>
        <v>12.56</v>
      </c>
      <c r="B165" s="170" t="str">
        <f>IF('DADOS e Estimativa'!B75="","",'DADOS e Estimativa'!B75)</f>
        <v>Ribeirão Preto (Arquivo)</v>
      </c>
      <c r="C165" s="171" t="str">
        <f>IF('DADOS e Estimativa'!C75="","",'DADOS e Estimativa'!C75)</f>
        <v>Sistema de para raios (SPDA)</v>
      </c>
      <c r="D165" s="172">
        <f>IF('DADOS e Estimativa'!D75="","",'DADOS e Estimativa'!D75)</f>
        <v>1</v>
      </c>
      <c r="E165" s="173" t="str">
        <f>IF('DADOS e Estimativa'!E75="","",'DADOS e Estimativa'!E75)</f>
        <v>Manutenção</v>
      </c>
      <c r="F165" s="174">
        <f>IF('DADOS e Estimativa'!F75&gt;0,IF(AND('DADOS e Estimativa'!$N75&lt;='DADOS e Estimativa'!F75,'DADOS e Estimativa'!F75&lt;='DADOS e Estimativa'!$O75),'DADOS e Estimativa'!F75,"excluído*"),"")</f>
        <v>4100</v>
      </c>
      <c r="G165" s="174">
        <f>IF('DADOS e Estimativa'!G75&gt;0,IF(AND('DADOS e Estimativa'!$N75&lt;='DADOS e Estimativa'!G75,'DADOS e Estimativa'!G75&lt;='DADOS e Estimativa'!$O75),'DADOS e Estimativa'!G75,"excluído*"),"")</f>
        <v>5100</v>
      </c>
      <c r="H165" s="174">
        <f>IF('DADOS e Estimativa'!H75&gt;0,IF(AND('DADOS e Estimativa'!$N75&lt;='DADOS e Estimativa'!H75,'DADOS e Estimativa'!H75&lt;='DADOS e Estimativa'!$O75),'DADOS e Estimativa'!H75,"excluído*"),"")</f>
        <v>4000</v>
      </c>
      <c r="I165" s="174">
        <f>IF('DADOS e Estimativa'!I75&gt;0,IF(AND('DADOS e Estimativa'!$N75&lt;='DADOS e Estimativa'!I75,'DADOS e Estimativa'!I75&lt;='DADOS e Estimativa'!$O75),'DADOS e Estimativa'!I75,"excluído*"),"")</f>
        <v>16920</v>
      </c>
      <c r="J165" s="174" t="str">
        <f>IF('DADOS e Estimativa'!J75&gt;0,IF(AND('DADOS e Estimativa'!$N75&lt;='DADOS e Estimativa'!J75,'DADOS e Estimativa'!J75&lt;='DADOS e Estimativa'!$O75),'DADOS e Estimativa'!J75,"excluído*"),"")</f>
        <v>excluído*</v>
      </c>
      <c r="K165" s="174">
        <f>IF('DADOS e Estimativa'!K75&gt;0,IF(AND('DADOS e Estimativa'!$N75&lt;='DADOS e Estimativa'!K75,'DADOS e Estimativa'!K75&lt;='DADOS e Estimativa'!$O75),'DADOS e Estimativa'!K75,"excluído*"),"")</f>
        <v>7600</v>
      </c>
      <c r="L165" s="175">
        <f t="shared" si="24"/>
        <v>7544</v>
      </c>
      <c r="M165" s="145"/>
      <c r="N165" s="176">
        <f t="shared" si="23"/>
        <v>7544</v>
      </c>
      <c r="O165" s="159"/>
    </row>
    <row r="166" ht="15.0" customHeight="1">
      <c r="A166" s="162" t="str">
        <f>IF('DADOS e Estimativa'!A76="","",'DADOS e Estimativa'!A76)</f>
        <v>12.57</v>
      </c>
      <c r="B166" s="163" t="str">
        <f>IF('DADOS e Estimativa'!B76="","",'DADOS e Estimativa'!B76)</f>
        <v>Sertãozinho - FT</v>
      </c>
      <c r="C166" s="163" t="str">
        <f>IF('DADOS e Estimativa'!C76="","",'DADOS e Estimativa'!C76)</f>
        <v>Sistema de para raios (SPDA)</v>
      </c>
      <c r="D166" s="164">
        <f>IF('DADOS e Estimativa'!D76="","",'DADOS e Estimativa'!D76)</f>
        <v>1</v>
      </c>
      <c r="E166" s="165" t="str">
        <f>IF('DADOS e Estimativa'!E76="","",'DADOS e Estimativa'!E76)</f>
        <v>Manutenção</v>
      </c>
      <c r="F166" s="166">
        <f>IF('DADOS e Estimativa'!F76&gt;0,IF(AND('DADOS e Estimativa'!$N76&lt;='DADOS e Estimativa'!F76,'DADOS e Estimativa'!F76&lt;='DADOS e Estimativa'!$O76),'DADOS e Estimativa'!F76,"excluído*"),"")</f>
        <v>4500</v>
      </c>
      <c r="G166" s="166">
        <f>IF('DADOS e Estimativa'!G76&gt;0,IF(AND('DADOS e Estimativa'!$N76&lt;='DADOS e Estimativa'!G76,'DADOS e Estimativa'!G76&lt;='DADOS e Estimativa'!$O76),'DADOS e Estimativa'!G76,"excluído*"),"")</f>
        <v>5200</v>
      </c>
      <c r="H166" s="166">
        <f>IF('DADOS e Estimativa'!H76&gt;0,IF(AND('DADOS e Estimativa'!$N76&lt;='DADOS e Estimativa'!H76,'DADOS e Estimativa'!H76&lt;='DADOS e Estimativa'!$O76),'DADOS e Estimativa'!H76,"excluído*"),"")</f>
        <v>4000</v>
      </c>
      <c r="I166" s="166">
        <f>IF('DADOS e Estimativa'!I76&gt;0,IF(AND('DADOS e Estimativa'!$N76&lt;='DADOS e Estimativa'!I76,'DADOS e Estimativa'!I76&lt;='DADOS e Estimativa'!$O76),'DADOS e Estimativa'!I76,"excluído*"),"")</f>
        <v>16920</v>
      </c>
      <c r="J166" s="166" t="str">
        <f>IF('DADOS e Estimativa'!J76&gt;0,IF(AND('DADOS e Estimativa'!$N76&lt;='DADOS e Estimativa'!J76,'DADOS e Estimativa'!J76&lt;='DADOS e Estimativa'!$O76),'DADOS e Estimativa'!J76,"excluído*"),"")</f>
        <v>excluído*</v>
      </c>
      <c r="K166" s="166">
        <f>IF('DADOS e Estimativa'!K76&gt;0,IF(AND('DADOS e Estimativa'!$N76&lt;='DADOS e Estimativa'!K76,'DADOS e Estimativa'!K76&lt;='DADOS e Estimativa'!$O76),'DADOS e Estimativa'!K76,"excluído*"),"")</f>
        <v>7600</v>
      </c>
      <c r="L166" s="167">
        <f t="shared" si="24"/>
        <v>7644</v>
      </c>
      <c r="M166" s="145"/>
      <c r="N166" s="168">
        <f t="shared" si="23"/>
        <v>7644</v>
      </c>
      <c r="O166" s="145"/>
    </row>
    <row r="167" ht="15.0" customHeight="1">
      <c r="A167" s="169" t="str">
        <f>IF('DADOS e Estimativa'!A77="","",'DADOS e Estimativa'!A77)</f>
        <v/>
      </c>
      <c r="B167" s="152" t="str">
        <f>IF('DADOS e Estimativa'!B77="","",'DADOS e Estimativa'!B77)</f>
        <v>CIRCUNSCRIÇÃO VI</v>
      </c>
      <c r="C167" s="170" t="str">
        <f>IF('DADOS e Estimativa'!C77="","",'DADOS e Estimativa'!C77)</f>
        <v/>
      </c>
      <c r="D167" s="179" t="str">
        <f>IF('DADOS e Estimativa'!D77="","",'DADOS e Estimativa'!D77)</f>
        <v/>
      </c>
      <c r="E167" s="180" t="str">
        <f>IF('DADOS e Estimativa'!E77="","",'DADOS e Estimativa'!E77)</f>
        <v/>
      </c>
      <c r="F167" s="174" t="str">
        <f>IF('DADOS e Estimativa'!F77&gt;0,IF(AND('DADOS e Estimativa'!$N77&lt;='DADOS e Estimativa'!F77,'DADOS e Estimativa'!F77&lt;='DADOS e Estimativa'!$O77),'DADOS e Estimativa'!F77,"excluído*"),"")</f>
        <v/>
      </c>
      <c r="G167" s="174" t="str">
        <f>IF('DADOS e Estimativa'!G77&gt;0,IF(AND('DADOS e Estimativa'!$N77&lt;='DADOS e Estimativa'!G77,'DADOS e Estimativa'!G77&lt;='DADOS e Estimativa'!$O77),'DADOS e Estimativa'!G77,"excluído*"),"")</f>
        <v/>
      </c>
      <c r="H167" s="174" t="str">
        <f>IF('DADOS e Estimativa'!H77&gt;0,IF(AND('DADOS e Estimativa'!$N77&lt;='DADOS e Estimativa'!H77,'DADOS e Estimativa'!H77&lt;='DADOS e Estimativa'!$O77),'DADOS e Estimativa'!H77,"excluído*"),"")</f>
        <v/>
      </c>
      <c r="I167" s="174" t="str">
        <f>IF('DADOS e Estimativa'!I77&gt;0,IF(AND('DADOS e Estimativa'!$N77&lt;='DADOS e Estimativa'!I77,'DADOS e Estimativa'!I77&lt;='DADOS e Estimativa'!$O77),'DADOS e Estimativa'!I77,"excluído*"),"")</f>
        <v/>
      </c>
      <c r="J167" s="174" t="str">
        <f>IF('DADOS e Estimativa'!J77&gt;0,IF(AND('DADOS e Estimativa'!$N77&lt;='DADOS e Estimativa'!J77,'DADOS e Estimativa'!J77&lt;='DADOS e Estimativa'!$O77),'DADOS e Estimativa'!J77,"excluído*"),"")</f>
        <v/>
      </c>
      <c r="K167" s="174" t="str">
        <f>IF('DADOS e Estimativa'!K77&gt;0,IF(AND('DADOS e Estimativa'!$N77&lt;='DADOS e Estimativa'!K77,'DADOS e Estimativa'!K77&lt;='DADOS e Estimativa'!$O77),'DADOS e Estimativa'!K77,"excluído*"),"")</f>
        <v/>
      </c>
      <c r="L167" s="175" t="str">
        <f t="shared" si="24"/>
        <v/>
      </c>
      <c r="M167" s="145"/>
      <c r="N167" s="176" t="str">
        <f t="shared" si="23"/>
        <v/>
      </c>
      <c r="O167" s="159"/>
    </row>
    <row r="168" ht="15.0" customHeight="1">
      <c r="A168" s="162" t="str">
        <f>IF('DADOS e Estimativa'!A78="","",'DADOS e Estimativa'!A78)</f>
        <v>13.58</v>
      </c>
      <c r="B168" s="163" t="str">
        <f>IF('DADOS e Estimativa'!B78="","",'DADOS e Estimativa'!B78)</f>
        <v>Adamantina - VT</v>
      </c>
      <c r="C168" s="163" t="str">
        <f>IF('DADOS e Estimativa'!C78="","",'DADOS e Estimativa'!C78)</f>
        <v>Sistema de para raios (SPDA)</v>
      </c>
      <c r="D168" s="164">
        <f>IF('DADOS e Estimativa'!D78="","",'DADOS e Estimativa'!D78)</f>
        <v>1</v>
      </c>
      <c r="E168" s="165" t="str">
        <f>IF('DADOS e Estimativa'!E78="","",'DADOS e Estimativa'!E78)</f>
        <v>Manutenção</v>
      </c>
      <c r="F168" s="166">
        <f>IF('DADOS e Estimativa'!F78&gt;0,IF(AND('DADOS e Estimativa'!$N78&lt;='DADOS e Estimativa'!F78,'DADOS e Estimativa'!F78&lt;='DADOS e Estimativa'!$O78),'DADOS e Estimativa'!F78,"excluído*"),"")</f>
        <v>4500</v>
      </c>
      <c r="G168" s="166">
        <f>IF('DADOS e Estimativa'!G78&gt;0,IF(AND('DADOS e Estimativa'!$N78&lt;='DADOS e Estimativa'!G78,'DADOS e Estimativa'!G78&lt;='DADOS e Estimativa'!$O78),'DADOS e Estimativa'!G78,"excluído*"),"")</f>
        <v>5200</v>
      </c>
      <c r="H168" s="166">
        <f>IF('DADOS e Estimativa'!H78&gt;0,IF(AND('DADOS e Estimativa'!$N78&lt;='DADOS e Estimativa'!H78,'DADOS e Estimativa'!H78&lt;='DADOS e Estimativa'!$O78),'DADOS e Estimativa'!H78,"excluído*"),"")</f>
        <v>4000</v>
      </c>
      <c r="I168" s="166">
        <f>IF('DADOS e Estimativa'!I78&gt;0,IF(AND('DADOS e Estimativa'!$N78&lt;='DADOS e Estimativa'!I78,'DADOS e Estimativa'!I78&lt;='DADOS e Estimativa'!$O78),'DADOS e Estimativa'!I78,"excluído*"),"")</f>
        <v>18405</v>
      </c>
      <c r="J168" s="166" t="str">
        <f>IF('DADOS e Estimativa'!J78&gt;0,IF(AND('DADOS e Estimativa'!$N78&lt;='DADOS e Estimativa'!J78,'DADOS e Estimativa'!J78&lt;='DADOS e Estimativa'!$O78),'DADOS e Estimativa'!J78,"excluído*"),"")</f>
        <v>excluído*</v>
      </c>
      <c r="K168" s="166">
        <f>IF('DADOS e Estimativa'!K78&gt;0,IF(AND('DADOS e Estimativa'!$N78&lt;='DADOS e Estimativa'!K78,'DADOS e Estimativa'!K78&lt;='DADOS e Estimativa'!$O78),'DADOS e Estimativa'!K78,"excluído*"),"")</f>
        <v>7600</v>
      </c>
      <c r="L168" s="167">
        <f t="shared" si="24"/>
        <v>7941</v>
      </c>
      <c r="M168" s="145"/>
      <c r="N168" s="168">
        <f t="shared" si="23"/>
        <v>7941</v>
      </c>
      <c r="O168" s="145"/>
    </row>
    <row r="169" ht="15.0" customHeight="1">
      <c r="A169" s="169" t="str">
        <f>IF('DADOS e Estimativa'!A79="","",'DADOS e Estimativa'!A79)</f>
        <v>13.59</v>
      </c>
      <c r="B169" s="170" t="str">
        <f>IF('DADOS e Estimativa'!B79="","",'DADOS e Estimativa'!B79)</f>
        <v>Presidente Prudente - FT</v>
      </c>
      <c r="C169" s="171" t="str">
        <f>IF('DADOS e Estimativa'!C79="","",'DADOS e Estimativa'!C79)</f>
        <v>Sistema de para raios (SPDA)</v>
      </c>
      <c r="D169" s="172">
        <f>IF('DADOS e Estimativa'!D79="","",'DADOS e Estimativa'!D79)</f>
        <v>1</v>
      </c>
      <c r="E169" s="173" t="str">
        <f>IF('DADOS e Estimativa'!E79="","",'DADOS e Estimativa'!E79)</f>
        <v>Manutenção</v>
      </c>
      <c r="F169" s="174">
        <f>IF('DADOS e Estimativa'!F79&gt;0,IF(AND('DADOS e Estimativa'!$N79&lt;='DADOS e Estimativa'!F79,'DADOS e Estimativa'!F79&lt;='DADOS e Estimativa'!$O79),'DADOS e Estimativa'!F79,"excluído*"),"")</f>
        <v>4200</v>
      </c>
      <c r="G169" s="174">
        <f>IF('DADOS e Estimativa'!G79&gt;0,IF(AND('DADOS e Estimativa'!$N79&lt;='DADOS e Estimativa'!G79,'DADOS e Estimativa'!G79&lt;='DADOS e Estimativa'!$O79),'DADOS e Estimativa'!G79,"excluído*"),"")</f>
        <v>8280</v>
      </c>
      <c r="H169" s="174">
        <f>IF('DADOS e Estimativa'!H79&gt;0,IF(AND('DADOS e Estimativa'!$N79&lt;='DADOS e Estimativa'!H79,'DADOS e Estimativa'!H79&lt;='DADOS e Estimativa'!$O79),'DADOS e Estimativa'!H79,"excluído*"),"")</f>
        <v>4000</v>
      </c>
      <c r="I169" s="174">
        <f>IF('DADOS e Estimativa'!I79&gt;0,IF(AND('DADOS e Estimativa'!$N79&lt;='DADOS e Estimativa'!I79,'DADOS e Estimativa'!I79&lt;='DADOS e Estimativa'!$O79),'DADOS e Estimativa'!I79,"excluído*"),"")</f>
        <v>18650</v>
      </c>
      <c r="J169" s="174" t="str">
        <f>IF('DADOS e Estimativa'!J79&gt;0,IF(AND('DADOS e Estimativa'!$N79&lt;='DADOS e Estimativa'!J79,'DADOS e Estimativa'!J79&lt;='DADOS e Estimativa'!$O79),'DADOS e Estimativa'!J79,"excluído*"),"")</f>
        <v>excluído*</v>
      </c>
      <c r="K169" s="174">
        <f>IF('DADOS e Estimativa'!K79&gt;0,IF(AND('DADOS e Estimativa'!$N79&lt;='DADOS e Estimativa'!K79,'DADOS e Estimativa'!K79&lt;='DADOS e Estimativa'!$O79),'DADOS e Estimativa'!K79,"excluído*"),"")</f>
        <v>7600</v>
      </c>
      <c r="L169" s="175">
        <f t="shared" si="24"/>
        <v>8546</v>
      </c>
      <c r="M169" s="145"/>
      <c r="N169" s="176">
        <f t="shared" si="23"/>
        <v>8546</v>
      </c>
      <c r="O169" s="159"/>
    </row>
    <row r="170" ht="15.0" customHeight="1">
      <c r="A170" s="162" t="str">
        <f>IF('DADOS e Estimativa'!A80="","",'DADOS e Estimativa'!A80)</f>
        <v/>
      </c>
      <c r="B170" s="178" t="str">
        <f>IF('DADOS e Estimativa'!B80="","",'DADOS e Estimativa'!B80)</f>
        <v>CIRCUNSCRIÇÃO VII</v>
      </c>
      <c r="C170" s="163" t="str">
        <f>IF('DADOS e Estimativa'!C80="","",'DADOS e Estimativa'!C80)</f>
        <v/>
      </c>
      <c r="D170" s="164" t="str">
        <f>IF('DADOS e Estimativa'!D80="","",'DADOS e Estimativa'!D80)</f>
        <v/>
      </c>
      <c r="E170" s="165" t="str">
        <f>IF('DADOS e Estimativa'!E80="","",'DADOS e Estimativa'!E80)</f>
        <v/>
      </c>
      <c r="F170" s="166" t="str">
        <f>IF('DADOS e Estimativa'!F80&gt;0,IF(AND('DADOS e Estimativa'!$N80&lt;='DADOS e Estimativa'!F80,'DADOS e Estimativa'!F80&lt;='DADOS e Estimativa'!$O80),'DADOS e Estimativa'!F80,"excluído*"),"")</f>
        <v/>
      </c>
      <c r="G170" s="166" t="str">
        <f>IF('DADOS e Estimativa'!G80&gt;0,IF(AND('DADOS e Estimativa'!$N80&lt;='DADOS e Estimativa'!G80,'DADOS e Estimativa'!G80&lt;='DADOS e Estimativa'!$O80),'DADOS e Estimativa'!G80,"excluído*"),"")</f>
        <v/>
      </c>
      <c r="H170" s="166" t="str">
        <f>IF('DADOS e Estimativa'!H80&gt;0,IF(AND('DADOS e Estimativa'!$N80&lt;='DADOS e Estimativa'!H80,'DADOS e Estimativa'!H80&lt;='DADOS e Estimativa'!$O80),'DADOS e Estimativa'!H80,"excluído*"),"")</f>
        <v/>
      </c>
      <c r="I170" s="166" t="str">
        <f>IF('DADOS e Estimativa'!I80&gt;0,IF(AND('DADOS e Estimativa'!$N80&lt;='DADOS e Estimativa'!I80,'DADOS e Estimativa'!I80&lt;='DADOS e Estimativa'!$O80),'DADOS e Estimativa'!I80,"excluído*"),"")</f>
        <v/>
      </c>
      <c r="J170" s="166" t="str">
        <f>IF('DADOS e Estimativa'!J80&gt;0,IF(AND('DADOS e Estimativa'!$N80&lt;='DADOS e Estimativa'!J80,'DADOS e Estimativa'!J80&lt;='DADOS e Estimativa'!$O80),'DADOS e Estimativa'!J80,"excluído*"),"")</f>
        <v/>
      </c>
      <c r="K170" s="166" t="str">
        <f>IF('DADOS e Estimativa'!K80&gt;0,IF(AND('DADOS e Estimativa'!$N80&lt;='DADOS e Estimativa'!K80,'DADOS e Estimativa'!K80&lt;='DADOS e Estimativa'!$O80),'DADOS e Estimativa'!K80,"excluído*"),"")</f>
        <v/>
      </c>
      <c r="L170" s="167" t="str">
        <f t="shared" si="24"/>
        <v/>
      </c>
      <c r="M170" s="145"/>
      <c r="N170" s="168" t="str">
        <f t="shared" si="23"/>
        <v/>
      </c>
      <c r="O170" s="145"/>
    </row>
    <row r="171" ht="15.0" customHeight="1">
      <c r="A171" s="169" t="str">
        <f>IF('DADOS e Estimativa'!A81="","",'DADOS e Estimativa'!A81)</f>
        <v>14.60</v>
      </c>
      <c r="B171" s="170" t="str">
        <f>IF('DADOS e Estimativa'!B81="","",'DADOS e Estimativa'!B81)</f>
        <v>Barretos - VT</v>
      </c>
      <c r="C171" s="170" t="str">
        <f>IF('DADOS e Estimativa'!C81="","",'DADOS e Estimativa'!C81)</f>
        <v>Sistema de para raios (SPDA)</v>
      </c>
      <c r="D171" s="179">
        <f>IF('DADOS e Estimativa'!D81="","",'DADOS e Estimativa'!D81)</f>
        <v>1</v>
      </c>
      <c r="E171" s="180" t="str">
        <f>IF('DADOS e Estimativa'!E81="","",'DADOS e Estimativa'!E81)</f>
        <v>Manutenção</v>
      </c>
      <c r="F171" s="174">
        <f>IF('DADOS e Estimativa'!F81&gt;0,IF(AND('DADOS e Estimativa'!$N81&lt;='DADOS e Estimativa'!F81,'DADOS e Estimativa'!F81&lt;='DADOS e Estimativa'!$O81),'DADOS e Estimativa'!F81,"excluído*"),"")</f>
        <v>4300</v>
      </c>
      <c r="G171" s="174">
        <f>IF('DADOS e Estimativa'!G81&gt;0,IF(AND('DADOS e Estimativa'!$N81&lt;='DADOS e Estimativa'!G81,'DADOS e Estimativa'!G81&lt;='DADOS e Estimativa'!$O81),'DADOS e Estimativa'!G81,"excluído*"),"")</f>
        <v>5200</v>
      </c>
      <c r="H171" s="174">
        <f>IF('DADOS e Estimativa'!H81&gt;0,IF(AND('DADOS e Estimativa'!$N81&lt;='DADOS e Estimativa'!H81,'DADOS e Estimativa'!H81&lt;='DADOS e Estimativa'!$O81),'DADOS e Estimativa'!H81,"excluído*"),"")</f>
        <v>4000</v>
      </c>
      <c r="I171" s="174">
        <f>IF('DADOS e Estimativa'!I81&gt;0,IF(AND('DADOS e Estimativa'!$N81&lt;='DADOS e Estimativa'!I81,'DADOS e Estimativa'!I81&lt;='DADOS e Estimativa'!$O81),'DADOS e Estimativa'!I81,"excluído*"),"")</f>
        <v>17200</v>
      </c>
      <c r="J171" s="174" t="str">
        <f>IF('DADOS e Estimativa'!J81&gt;0,IF(AND('DADOS e Estimativa'!$N81&lt;='DADOS e Estimativa'!J81,'DADOS e Estimativa'!J81&lt;='DADOS e Estimativa'!$O81),'DADOS e Estimativa'!J81,"excluído*"),"")</f>
        <v>excluído*</v>
      </c>
      <c r="K171" s="174">
        <f>IF('DADOS e Estimativa'!K81&gt;0,IF(AND('DADOS e Estimativa'!$N81&lt;='DADOS e Estimativa'!K81,'DADOS e Estimativa'!K81&lt;='DADOS e Estimativa'!$O81),'DADOS e Estimativa'!K81,"excluído*"),"")</f>
        <v>7600</v>
      </c>
      <c r="L171" s="175">
        <f t="shared" si="24"/>
        <v>7660</v>
      </c>
      <c r="M171" s="145"/>
      <c r="N171" s="176">
        <f t="shared" si="23"/>
        <v>7660</v>
      </c>
      <c r="O171" s="159"/>
    </row>
    <row r="172" ht="15.0" customHeight="1">
      <c r="A172" s="162" t="str">
        <f>IF('DADOS e Estimativa'!A82="","",'DADOS e Estimativa'!A82)</f>
        <v>14.61</v>
      </c>
      <c r="B172" s="163" t="str">
        <f>IF('DADOS e Estimativa'!B82="","",'DADOS e Estimativa'!B82)</f>
        <v>Catanduva - FT</v>
      </c>
      <c r="C172" s="163" t="str">
        <f>IF('DADOS e Estimativa'!C82="","",'DADOS e Estimativa'!C82)</f>
        <v>Sistema de para raios (SPDA)</v>
      </c>
      <c r="D172" s="164">
        <f>IF('DADOS e Estimativa'!D82="","",'DADOS e Estimativa'!D82)</f>
        <v>1</v>
      </c>
      <c r="E172" s="165" t="str">
        <f>IF('DADOS e Estimativa'!E82="","",'DADOS e Estimativa'!E82)</f>
        <v>Manutenção</v>
      </c>
      <c r="F172" s="166">
        <f>IF('DADOS e Estimativa'!F82&gt;0,IF(AND('DADOS e Estimativa'!$N82&lt;='DADOS e Estimativa'!F82,'DADOS e Estimativa'!F82&lt;='DADOS e Estimativa'!$O82),'DADOS e Estimativa'!F82,"excluído*"),"")</f>
        <v>4100</v>
      </c>
      <c r="G172" s="166">
        <f>IF('DADOS e Estimativa'!G82&gt;0,IF(AND('DADOS e Estimativa'!$N82&lt;='DADOS e Estimativa'!G82,'DADOS e Estimativa'!G82&lt;='DADOS e Estimativa'!$O82),'DADOS e Estimativa'!G82,"excluído*"),"")</f>
        <v>5200</v>
      </c>
      <c r="H172" s="166">
        <f>IF('DADOS e Estimativa'!H82&gt;0,IF(AND('DADOS e Estimativa'!$N82&lt;='DADOS e Estimativa'!H82,'DADOS e Estimativa'!H82&lt;='DADOS e Estimativa'!$O82),'DADOS e Estimativa'!H82,"excluído*"),"")</f>
        <v>4000</v>
      </c>
      <c r="I172" s="166">
        <f>IF('DADOS e Estimativa'!I82&gt;0,IF(AND('DADOS e Estimativa'!$N82&lt;='DADOS e Estimativa'!I82,'DADOS e Estimativa'!I82&lt;='DADOS e Estimativa'!$O82),'DADOS e Estimativa'!I82,"excluído*"),"")</f>
        <v>17615</v>
      </c>
      <c r="J172" s="166" t="str">
        <f>IF('DADOS e Estimativa'!J82&gt;0,IF(AND('DADOS e Estimativa'!$N82&lt;='DADOS e Estimativa'!J82,'DADOS e Estimativa'!J82&lt;='DADOS e Estimativa'!$O82),'DADOS e Estimativa'!J82,"excluído*"),"")</f>
        <v>excluído*</v>
      </c>
      <c r="K172" s="166">
        <f>IF('DADOS e Estimativa'!K82&gt;0,IF(AND('DADOS e Estimativa'!$N82&lt;='DADOS e Estimativa'!K82,'DADOS e Estimativa'!K82&lt;='DADOS e Estimativa'!$O82),'DADOS e Estimativa'!K82,"excluído*"),"")</f>
        <v>7600</v>
      </c>
      <c r="L172" s="167">
        <f t="shared" si="24"/>
        <v>7703</v>
      </c>
      <c r="M172" s="145"/>
      <c r="N172" s="168">
        <f t="shared" si="23"/>
        <v>7703</v>
      </c>
      <c r="O172" s="145"/>
    </row>
    <row r="173" ht="15.0" customHeight="1">
      <c r="A173" s="169" t="str">
        <f>IF('DADOS e Estimativa'!A83="","",'DADOS e Estimativa'!A83)</f>
        <v>14.62</v>
      </c>
      <c r="B173" s="170" t="str">
        <f>IF('DADOS e Estimativa'!B83="","",'DADOS e Estimativa'!B83)</f>
        <v>São José do Rio Preto - FT</v>
      </c>
      <c r="C173" s="171" t="str">
        <f>IF('DADOS e Estimativa'!C83="","",'DADOS e Estimativa'!C83)</f>
        <v>Sistema de para raios (SPDA)</v>
      </c>
      <c r="D173" s="172">
        <f>IF('DADOS e Estimativa'!D83="","",'DADOS e Estimativa'!D83)</f>
        <v>1</v>
      </c>
      <c r="E173" s="173" t="str">
        <f>IF('DADOS e Estimativa'!E83="","",'DADOS e Estimativa'!E83)</f>
        <v>Manutenção</v>
      </c>
      <c r="F173" s="174">
        <f>IF('DADOS e Estimativa'!F83&gt;0,IF(AND('DADOS e Estimativa'!$N83&lt;='DADOS e Estimativa'!F83,'DADOS e Estimativa'!F83&lt;='DADOS e Estimativa'!$O83),'DADOS e Estimativa'!F83,"excluído*"),"")</f>
        <v>4200</v>
      </c>
      <c r="G173" s="174">
        <f>IF('DADOS e Estimativa'!G83&gt;0,IF(AND('DADOS e Estimativa'!$N83&lt;='DADOS e Estimativa'!G83,'DADOS e Estimativa'!G83&lt;='DADOS e Estimativa'!$O83),'DADOS e Estimativa'!G83,"excluído*"),"")</f>
        <v>7200</v>
      </c>
      <c r="H173" s="174">
        <f>IF('DADOS e Estimativa'!H83&gt;0,IF(AND('DADOS e Estimativa'!$N83&lt;='DADOS e Estimativa'!H83,'DADOS e Estimativa'!H83&lt;='DADOS e Estimativa'!$O83),'DADOS e Estimativa'!H83,"excluído*"),"")</f>
        <v>4000</v>
      </c>
      <c r="I173" s="174">
        <f>IF('DADOS e Estimativa'!I83&gt;0,IF(AND('DADOS e Estimativa'!$N83&lt;='DADOS e Estimativa'!I83,'DADOS e Estimativa'!I83&lt;='DADOS e Estimativa'!$O83),'DADOS e Estimativa'!I83,"excluído*"),"")</f>
        <v>17615</v>
      </c>
      <c r="J173" s="174" t="str">
        <f>IF('DADOS e Estimativa'!J83&gt;0,IF(AND('DADOS e Estimativa'!$N83&lt;='DADOS e Estimativa'!J83,'DADOS e Estimativa'!J83&lt;='DADOS e Estimativa'!$O83),'DADOS e Estimativa'!J83,"excluído*"),"")</f>
        <v>excluído*</v>
      </c>
      <c r="K173" s="174">
        <f>IF('DADOS e Estimativa'!K83&gt;0,IF(AND('DADOS e Estimativa'!$N83&lt;='DADOS e Estimativa'!K83,'DADOS e Estimativa'!K83&lt;='DADOS e Estimativa'!$O83),'DADOS e Estimativa'!K83,"excluído*"),"")</f>
        <v>7600</v>
      </c>
      <c r="L173" s="175">
        <f t="shared" si="24"/>
        <v>8123</v>
      </c>
      <c r="M173" s="145"/>
      <c r="N173" s="176">
        <f t="shared" si="23"/>
        <v>8123</v>
      </c>
      <c r="O173" s="159"/>
    </row>
    <row r="174" ht="15.0" customHeight="1">
      <c r="A174" s="162" t="str">
        <f>IF('DADOS e Estimativa'!A84="","",'DADOS e Estimativa'!A84)</f>
        <v>14.63</v>
      </c>
      <c r="B174" s="163" t="str">
        <f>IF('DADOS e Estimativa'!B84="","",'DADOS e Estimativa'!B84)</f>
        <v>Fernandópolis - VT</v>
      </c>
      <c r="C174" s="163" t="str">
        <f>IF('DADOS e Estimativa'!C84="","",'DADOS e Estimativa'!C84)</f>
        <v>Sistema de para raios (SPDA)</v>
      </c>
      <c r="D174" s="164">
        <f>IF('DADOS e Estimativa'!D84="","",'DADOS e Estimativa'!D84)</f>
        <v>1</v>
      </c>
      <c r="E174" s="165" t="str">
        <f>IF('DADOS e Estimativa'!E84="","",'DADOS e Estimativa'!E84)</f>
        <v>Manutenção</v>
      </c>
      <c r="F174" s="166">
        <f>IF('DADOS e Estimativa'!F84&gt;0,IF(AND('DADOS e Estimativa'!$N84&lt;='DADOS e Estimativa'!F84,'DADOS e Estimativa'!F84&lt;='DADOS e Estimativa'!$O84),'DADOS e Estimativa'!F84,"excluído*"),"")</f>
        <v>3500</v>
      </c>
      <c r="G174" s="166">
        <f>IF('DADOS e Estimativa'!G84&gt;0,IF(AND('DADOS e Estimativa'!$N84&lt;='DADOS e Estimativa'!G84,'DADOS e Estimativa'!G84&lt;='DADOS e Estimativa'!$O84),'DADOS e Estimativa'!G84,"excluído*"),"")</f>
        <v>5200</v>
      </c>
      <c r="H174" s="166">
        <f>IF('DADOS e Estimativa'!H84&gt;0,IF(AND('DADOS e Estimativa'!$N84&lt;='DADOS e Estimativa'!H84,'DADOS e Estimativa'!H84&lt;='DADOS e Estimativa'!$O84),'DADOS e Estimativa'!H84,"excluído*"),"")</f>
        <v>4000</v>
      </c>
      <c r="I174" s="166" t="str">
        <f>IF('DADOS e Estimativa'!I84&gt;0,IF(AND('DADOS e Estimativa'!$N84&lt;='DADOS e Estimativa'!I84,'DADOS e Estimativa'!I84&lt;='DADOS e Estimativa'!$O84),'DADOS e Estimativa'!I84,"excluído*"),"")</f>
        <v>excluído*</v>
      </c>
      <c r="J174" s="166" t="str">
        <f>IF('DADOS e Estimativa'!J84&gt;0,IF(AND('DADOS e Estimativa'!$N84&lt;='DADOS e Estimativa'!J84,'DADOS e Estimativa'!J84&lt;='DADOS e Estimativa'!$O84),'DADOS e Estimativa'!J84,"excluído*"),"")</f>
        <v>excluído*</v>
      </c>
      <c r="K174" s="166">
        <f>IF('DADOS e Estimativa'!K84&gt;0,IF(AND('DADOS e Estimativa'!$N84&lt;='DADOS e Estimativa'!K84,'DADOS e Estimativa'!K84&lt;='DADOS e Estimativa'!$O84),'DADOS e Estimativa'!K84,"excluído*"),"")</f>
        <v>7600</v>
      </c>
      <c r="L174" s="167">
        <f t="shared" si="24"/>
        <v>5075</v>
      </c>
      <c r="M174" s="145"/>
      <c r="N174" s="168">
        <f t="shared" si="23"/>
        <v>5075</v>
      </c>
      <c r="O174" s="145"/>
    </row>
    <row r="175" ht="15.0" customHeight="1">
      <c r="A175" s="169" t="str">
        <f>IF('DADOS e Estimativa'!A85="","",'DADOS e Estimativa'!A85)</f>
        <v/>
      </c>
      <c r="B175" s="152" t="str">
        <f>IF('DADOS e Estimativa'!B85="","",'DADOS e Estimativa'!B85)</f>
        <v>CIRCUNSCRIÇÃO VIII</v>
      </c>
      <c r="C175" s="170" t="str">
        <f>IF('DADOS e Estimativa'!C85="","",'DADOS e Estimativa'!C85)</f>
        <v/>
      </c>
      <c r="D175" s="179" t="str">
        <f>IF('DADOS e Estimativa'!D85="","",'DADOS e Estimativa'!D85)</f>
        <v/>
      </c>
      <c r="E175" s="180" t="str">
        <f>IF('DADOS e Estimativa'!E85="","",'DADOS e Estimativa'!E85)</f>
        <v/>
      </c>
      <c r="F175" s="174" t="str">
        <f>IF('DADOS e Estimativa'!F85&gt;0,IF(AND('DADOS e Estimativa'!$N85&lt;='DADOS e Estimativa'!F85,'DADOS e Estimativa'!F85&lt;='DADOS e Estimativa'!$O85),'DADOS e Estimativa'!F85,"excluído*"),"")</f>
        <v/>
      </c>
      <c r="G175" s="174" t="str">
        <f>IF('DADOS e Estimativa'!G85&gt;0,IF(AND('DADOS e Estimativa'!$N85&lt;='DADOS e Estimativa'!G85,'DADOS e Estimativa'!G85&lt;='DADOS e Estimativa'!$O85),'DADOS e Estimativa'!G85,"excluído*"),"")</f>
        <v/>
      </c>
      <c r="H175" s="174" t="str">
        <f>IF('DADOS e Estimativa'!H85&gt;0,IF(AND('DADOS e Estimativa'!$N85&lt;='DADOS e Estimativa'!H85,'DADOS e Estimativa'!H85&lt;='DADOS e Estimativa'!$O85),'DADOS e Estimativa'!H85,"excluído*"),"")</f>
        <v/>
      </c>
      <c r="I175" s="174" t="str">
        <f>IF('DADOS e Estimativa'!I85&gt;0,IF(AND('DADOS e Estimativa'!$N85&lt;='DADOS e Estimativa'!I85,'DADOS e Estimativa'!I85&lt;='DADOS e Estimativa'!$O85),'DADOS e Estimativa'!I85,"excluído*"),"")</f>
        <v/>
      </c>
      <c r="J175" s="174" t="str">
        <f>IF('DADOS e Estimativa'!J85&gt;0,IF(AND('DADOS e Estimativa'!$N85&lt;='DADOS e Estimativa'!J85,'DADOS e Estimativa'!J85&lt;='DADOS e Estimativa'!$O85),'DADOS e Estimativa'!J85,"excluído*"),"")</f>
        <v/>
      </c>
      <c r="K175" s="174" t="str">
        <f>IF('DADOS e Estimativa'!K85&gt;0,IF(AND('DADOS e Estimativa'!$N85&lt;='DADOS e Estimativa'!K85,'DADOS e Estimativa'!K85&lt;='DADOS e Estimativa'!$O85),'DADOS e Estimativa'!K85,"excluído*"),"")</f>
        <v/>
      </c>
      <c r="L175" s="175" t="str">
        <f t="shared" si="24"/>
        <v/>
      </c>
      <c r="M175" s="145"/>
      <c r="N175" s="176" t="str">
        <f t="shared" si="23"/>
        <v/>
      </c>
      <c r="O175" s="159"/>
    </row>
    <row r="176" ht="15.0" customHeight="1">
      <c r="A176" s="162" t="str">
        <f>IF('DADOS e Estimativa'!A86="","",'DADOS e Estimativa'!A86)</f>
        <v>15.64</v>
      </c>
      <c r="B176" s="163" t="str">
        <f>IF('DADOS e Estimativa'!B86="","",'DADOS e Estimativa'!B86)</f>
        <v>Bauru - FT</v>
      </c>
      <c r="C176" s="163" t="str">
        <f>IF('DADOS e Estimativa'!C86="","",'DADOS e Estimativa'!C86)</f>
        <v>Sistema de para raios (SPDA)</v>
      </c>
      <c r="D176" s="164">
        <f>IF('DADOS e Estimativa'!D86="","",'DADOS e Estimativa'!D86)</f>
        <v>1</v>
      </c>
      <c r="E176" s="165" t="str">
        <f>IF('DADOS e Estimativa'!E86="","",'DADOS e Estimativa'!E86)</f>
        <v>Manutenção</v>
      </c>
      <c r="F176" s="166">
        <f>IF('DADOS e Estimativa'!F86&gt;0,IF(AND('DADOS e Estimativa'!$N86&lt;='DADOS e Estimativa'!F86,'DADOS e Estimativa'!F86&lt;='DADOS e Estimativa'!$O86),'DADOS e Estimativa'!F86,"excluído*"),"")</f>
        <v>4200</v>
      </c>
      <c r="G176" s="166">
        <f>IF('DADOS e Estimativa'!G86&gt;0,IF(AND('DADOS e Estimativa'!$N86&lt;='DADOS e Estimativa'!G86,'DADOS e Estimativa'!G86&lt;='DADOS e Estimativa'!$O86),'DADOS e Estimativa'!G86,"excluído*"),"")</f>
        <v>7700</v>
      </c>
      <c r="H176" s="166">
        <f>IF('DADOS e Estimativa'!H86&gt;0,IF(AND('DADOS e Estimativa'!$N86&lt;='DADOS e Estimativa'!H86,'DADOS e Estimativa'!H86&lt;='DADOS e Estimativa'!$O86),'DADOS e Estimativa'!H86,"excluído*"),"")</f>
        <v>6000</v>
      </c>
      <c r="I176" s="166">
        <f>IF('DADOS e Estimativa'!I86&gt;0,IF(AND('DADOS e Estimativa'!$N86&lt;='DADOS e Estimativa'!I86,'DADOS e Estimativa'!I86&lt;='DADOS e Estimativa'!$O86),'DADOS e Estimativa'!I86,"excluído*"),"")</f>
        <v>18405</v>
      </c>
      <c r="J176" s="166" t="str">
        <f>IF('DADOS e Estimativa'!J86&gt;0,IF(AND('DADOS e Estimativa'!$N86&lt;='DADOS e Estimativa'!J86,'DADOS e Estimativa'!J86&lt;='DADOS e Estimativa'!$O86),'DADOS e Estimativa'!J86,"excluído*"),"")</f>
        <v>excluído*</v>
      </c>
      <c r="K176" s="166">
        <f>IF('DADOS e Estimativa'!K86&gt;0,IF(AND('DADOS e Estimativa'!$N86&lt;='DADOS e Estimativa'!K86,'DADOS e Estimativa'!K86&lt;='DADOS e Estimativa'!$O86),'DADOS e Estimativa'!K86,"excluído*"),"")</f>
        <v>7600</v>
      </c>
      <c r="L176" s="167">
        <f t="shared" si="24"/>
        <v>8781</v>
      </c>
      <c r="M176" s="145"/>
      <c r="N176" s="168">
        <f t="shared" si="23"/>
        <v>8781</v>
      </c>
      <c r="O176" s="145"/>
    </row>
    <row r="177" ht="15.0" customHeight="1">
      <c r="A177" s="169" t="str">
        <f>IF('DADOS e Estimativa'!A87="","",'DADOS e Estimativa'!A87)</f>
        <v>15.65</v>
      </c>
      <c r="B177" s="170" t="str">
        <f>IF('DADOS e Estimativa'!B87="","",'DADOS e Estimativa'!B87)</f>
        <v>Marília - FT</v>
      </c>
      <c r="C177" s="171" t="str">
        <f>IF('DADOS e Estimativa'!C87="","",'DADOS e Estimativa'!C87)</f>
        <v>Sistema de para raios (SPDA)</v>
      </c>
      <c r="D177" s="172">
        <f>IF('DADOS e Estimativa'!D87="","",'DADOS e Estimativa'!D87)</f>
        <v>1</v>
      </c>
      <c r="E177" s="173" t="str">
        <f>IF('DADOS e Estimativa'!E87="","",'DADOS e Estimativa'!E87)</f>
        <v>Manutenção</v>
      </c>
      <c r="F177" s="174">
        <f>IF('DADOS e Estimativa'!F87&gt;0,IF(AND('DADOS e Estimativa'!$N87&lt;='DADOS e Estimativa'!F87,'DADOS e Estimativa'!F87&lt;='DADOS e Estimativa'!$O87),'DADOS e Estimativa'!F87,"excluído*"),"")</f>
        <v>3200</v>
      </c>
      <c r="G177" s="174">
        <f>IF('DADOS e Estimativa'!G87&gt;0,IF(AND('DADOS e Estimativa'!$N87&lt;='DADOS e Estimativa'!G87,'DADOS e Estimativa'!G87&lt;='DADOS e Estimativa'!$O87),'DADOS e Estimativa'!G87,"excluído*"),"")</f>
        <v>5200</v>
      </c>
      <c r="H177" s="174">
        <f>IF('DADOS e Estimativa'!H87&gt;0,IF(AND('DADOS e Estimativa'!$N87&lt;='DADOS e Estimativa'!H87,'DADOS e Estimativa'!H87&lt;='DADOS e Estimativa'!$O87),'DADOS e Estimativa'!H87,"excluído*"),"")</f>
        <v>4000</v>
      </c>
      <c r="I177" s="174">
        <f>IF('DADOS e Estimativa'!I87&gt;0,IF(AND('DADOS e Estimativa'!$N87&lt;='DADOS e Estimativa'!I87,'DADOS e Estimativa'!I87&lt;='DADOS e Estimativa'!$O87),'DADOS e Estimativa'!I87,"excluído*"),"")</f>
        <v>18405</v>
      </c>
      <c r="J177" s="174" t="str">
        <f>IF('DADOS e Estimativa'!J87&gt;0,IF(AND('DADOS e Estimativa'!$N87&lt;='DADOS e Estimativa'!J87,'DADOS e Estimativa'!J87&lt;='DADOS e Estimativa'!$O87),'DADOS e Estimativa'!J87,"excluído*"),"")</f>
        <v>excluído*</v>
      </c>
      <c r="K177" s="174">
        <f>IF('DADOS e Estimativa'!K87&gt;0,IF(AND('DADOS e Estimativa'!$N87&lt;='DADOS e Estimativa'!K87,'DADOS e Estimativa'!K87&lt;='DADOS e Estimativa'!$O87),'DADOS e Estimativa'!K87,"excluído*"),"")</f>
        <v>7600</v>
      </c>
      <c r="L177" s="175">
        <f t="shared" si="24"/>
        <v>7681</v>
      </c>
      <c r="M177" s="145"/>
      <c r="N177" s="176">
        <f t="shared" si="23"/>
        <v>7681</v>
      </c>
      <c r="O177" s="159"/>
    </row>
    <row r="178" ht="15.0" customHeight="1">
      <c r="A178" s="162" t="str">
        <f>IF('DADOS e Estimativa'!A88="","",'DADOS e Estimativa'!A88)</f>
        <v>15.66</v>
      </c>
      <c r="B178" s="163" t="str">
        <f>IF('DADOS e Estimativa'!B88="","",'DADOS e Estimativa'!B88)</f>
        <v>Pederneiras - VT</v>
      </c>
      <c r="C178" s="163" t="str">
        <f>IF('DADOS e Estimativa'!C88="","",'DADOS e Estimativa'!C88)</f>
        <v>Sistema de para raios (SPDA)</v>
      </c>
      <c r="D178" s="164">
        <f>IF('DADOS e Estimativa'!D88="","",'DADOS e Estimativa'!D88)</f>
        <v>1</v>
      </c>
      <c r="E178" s="165" t="str">
        <f>IF('DADOS e Estimativa'!E88="","",'DADOS e Estimativa'!E88)</f>
        <v>Manutenção</v>
      </c>
      <c r="F178" s="166">
        <f>IF('DADOS e Estimativa'!F88&gt;0,IF(AND('DADOS e Estimativa'!$N88&lt;='DADOS e Estimativa'!F88,'DADOS e Estimativa'!F88&lt;='DADOS e Estimativa'!$O88),'DADOS e Estimativa'!F88,"excluído*"),"")</f>
        <v>4200</v>
      </c>
      <c r="G178" s="166">
        <f>IF('DADOS e Estimativa'!G88&gt;0,IF(AND('DADOS e Estimativa'!$N88&lt;='DADOS e Estimativa'!G88,'DADOS e Estimativa'!G88&lt;='DADOS e Estimativa'!$O88),'DADOS e Estimativa'!G88,"excluído*"),"")</f>
        <v>5200</v>
      </c>
      <c r="H178" s="166">
        <f>IF('DADOS e Estimativa'!H88&gt;0,IF(AND('DADOS e Estimativa'!$N88&lt;='DADOS e Estimativa'!H88,'DADOS e Estimativa'!H88&lt;='DADOS e Estimativa'!$O88),'DADOS e Estimativa'!H88,"excluído*"),"")</f>
        <v>4000</v>
      </c>
      <c r="I178" s="166">
        <f>IF('DADOS e Estimativa'!I88&gt;0,IF(AND('DADOS e Estimativa'!$N88&lt;='DADOS e Estimativa'!I88,'DADOS e Estimativa'!I88&lt;='DADOS e Estimativa'!$O88),'DADOS e Estimativa'!I88,"excluído*"),"")</f>
        <v>17615</v>
      </c>
      <c r="J178" s="166" t="str">
        <f>IF('DADOS e Estimativa'!J88&gt;0,IF(AND('DADOS e Estimativa'!$N88&lt;='DADOS e Estimativa'!J88,'DADOS e Estimativa'!J88&lt;='DADOS e Estimativa'!$O88),'DADOS e Estimativa'!J88,"excluído*"),"")</f>
        <v>excluído*</v>
      </c>
      <c r="K178" s="166">
        <f>IF('DADOS e Estimativa'!K88&gt;0,IF(AND('DADOS e Estimativa'!$N88&lt;='DADOS e Estimativa'!K88,'DADOS e Estimativa'!K88&lt;='DADOS e Estimativa'!$O88),'DADOS e Estimativa'!K88,"excluído*"),"")</f>
        <v>7600</v>
      </c>
      <c r="L178" s="181">
        <f t="shared" si="24"/>
        <v>7723</v>
      </c>
      <c r="M178" s="182"/>
      <c r="N178" s="183">
        <f t="shared" si="23"/>
        <v>7723</v>
      </c>
      <c r="O178" s="182"/>
    </row>
    <row r="179" ht="14.25" customHeight="1">
      <c r="A179" s="184"/>
      <c r="B179" s="184"/>
      <c r="C179" s="184"/>
      <c r="D179" s="185"/>
      <c r="E179" s="185"/>
      <c r="F179" s="184"/>
      <c r="G179" s="184"/>
      <c r="H179" s="184"/>
      <c r="I179" s="184"/>
      <c r="J179" s="184"/>
      <c r="K179" s="184"/>
      <c r="L179" s="186"/>
      <c r="M179" s="187"/>
      <c r="N179" s="186"/>
      <c r="O179" s="186"/>
    </row>
    <row r="180" ht="18.0" customHeight="1">
      <c r="A180" s="188" t="s">
        <v>166</v>
      </c>
    </row>
    <row r="181" ht="18.0" customHeight="1">
      <c r="A181" s="189" t="s">
        <v>167</v>
      </c>
    </row>
    <row r="182" ht="14.25" customHeight="1">
      <c r="A182" s="186"/>
      <c r="B182" s="186"/>
      <c r="C182" s="186"/>
      <c r="D182" s="45"/>
      <c r="E182" s="45"/>
      <c r="F182" s="186"/>
      <c r="G182" s="186"/>
      <c r="H182" s="186"/>
      <c r="I182" s="186"/>
      <c r="J182" s="186"/>
      <c r="K182" s="186"/>
      <c r="L182" s="186"/>
      <c r="M182" s="187"/>
      <c r="N182" s="186"/>
      <c r="O182" s="186"/>
    </row>
    <row r="183" ht="24.0" customHeight="1">
      <c r="A183" s="190" t="s">
        <v>168</v>
      </c>
    </row>
    <row r="184" ht="12.75" customHeight="1">
      <c r="D184" s="140"/>
      <c r="E184" s="140"/>
    </row>
    <row r="185" ht="12.75" customHeight="1">
      <c r="D185" s="140"/>
      <c r="E185" s="140"/>
    </row>
    <row r="186" ht="12.75" customHeight="1">
      <c r="D186" s="140"/>
      <c r="E186" s="140"/>
    </row>
    <row r="187" ht="12.75" customHeight="1">
      <c r="D187" s="140"/>
      <c r="E187" s="140"/>
    </row>
    <row r="188" ht="12.75" customHeight="1">
      <c r="D188" s="140"/>
      <c r="E188" s="140"/>
    </row>
    <row r="189" ht="12.75" customHeight="1">
      <c r="D189" s="140"/>
      <c r="E189" s="140"/>
    </row>
    <row r="190" ht="12.75" customHeight="1">
      <c r="D190" s="140"/>
      <c r="E190" s="140"/>
    </row>
    <row r="191" ht="12.75" customHeight="1">
      <c r="D191" s="140"/>
      <c r="E191" s="140"/>
    </row>
    <row r="192" ht="12.75" customHeight="1">
      <c r="D192" s="140"/>
      <c r="E192" s="140"/>
    </row>
    <row r="193" ht="12.75" customHeight="1">
      <c r="D193" s="140"/>
      <c r="E193" s="140"/>
    </row>
    <row r="194" ht="12.75" customHeight="1">
      <c r="D194" s="140"/>
      <c r="E194" s="140"/>
    </row>
    <row r="195" ht="12.75" customHeight="1">
      <c r="D195" s="140"/>
      <c r="E195" s="140"/>
    </row>
    <row r="196" ht="12.75" customHeight="1">
      <c r="D196" s="140"/>
      <c r="E196" s="140"/>
    </row>
    <row r="197" ht="12.75" customHeight="1">
      <c r="D197" s="140"/>
      <c r="E197" s="140"/>
    </row>
    <row r="198" ht="12.75" customHeight="1">
      <c r="D198" s="140"/>
      <c r="E198" s="140"/>
    </row>
    <row r="199" ht="12.75" customHeight="1">
      <c r="D199" s="140"/>
      <c r="E199" s="140"/>
    </row>
    <row r="200" ht="12.75" customHeight="1">
      <c r="D200" s="140"/>
      <c r="E200" s="140"/>
    </row>
    <row r="201" ht="12.75" customHeight="1">
      <c r="D201" s="140"/>
      <c r="E201" s="140"/>
    </row>
    <row r="202" ht="12.75" customHeight="1">
      <c r="D202" s="140"/>
      <c r="E202" s="140"/>
    </row>
    <row r="203" ht="12.75" customHeight="1">
      <c r="D203" s="140"/>
      <c r="E203" s="140"/>
    </row>
    <row r="204" ht="12.75" customHeight="1">
      <c r="D204" s="140"/>
      <c r="E204" s="140"/>
    </row>
    <row r="205" ht="12.75" customHeight="1">
      <c r="D205" s="140"/>
      <c r="E205" s="140"/>
    </row>
    <row r="206" ht="12.75" customHeight="1">
      <c r="D206" s="140"/>
      <c r="E206" s="140"/>
    </row>
    <row r="207" ht="12.75" customHeight="1">
      <c r="D207" s="140"/>
      <c r="E207" s="140"/>
    </row>
    <row r="208" ht="12.75" customHeight="1">
      <c r="D208" s="140"/>
      <c r="E208" s="140"/>
    </row>
    <row r="209" ht="12.75" customHeight="1">
      <c r="D209" s="140"/>
      <c r="E209" s="140"/>
    </row>
    <row r="210" ht="12.75" customHeight="1">
      <c r="D210" s="140"/>
      <c r="E210" s="140"/>
    </row>
    <row r="211" ht="12.75" customHeight="1">
      <c r="D211" s="140"/>
      <c r="E211" s="140"/>
    </row>
    <row r="212" ht="12.75" customHeight="1">
      <c r="D212" s="140"/>
      <c r="E212" s="140"/>
    </row>
    <row r="213" ht="12.75" customHeight="1">
      <c r="D213" s="140"/>
      <c r="E213" s="140"/>
    </row>
    <row r="214" ht="12.75" customHeight="1">
      <c r="D214" s="140"/>
      <c r="E214" s="140"/>
    </row>
    <row r="215" ht="12.75" customHeight="1">
      <c r="D215" s="140"/>
      <c r="E215" s="140"/>
    </row>
    <row r="216" ht="12.75" customHeight="1">
      <c r="D216" s="140"/>
      <c r="E216" s="140"/>
    </row>
    <row r="217" ht="12.75" customHeight="1">
      <c r="D217" s="140"/>
      <c r="E217" s="140"/>
    </row>
    <row r="218" ht="12.75" customHeight="1">
      <c r="D218" s="140"/>
      <c r="E218" s="140"/>
    </row>
    <row r="219" ht="12.75" customHeight="1">
      <c r="D219" s="140"/>
      <c r="E219" s="140"/>
    </row>
    <row r="220" ht="12.75" customHeight="1">
      <c r="D220" s="140"/>
      <c r="E220" s="140"/>
    </row>
    <row r="221" ht="12.75" customHeight="1">
      <c r="D221" s="140"/>
      <c r="E221" s="140"/>
    </row>
    <row r="222" ht="12.75" customHeight="1">
      <c r="D222" s="140"/>
      <c r="E222" s="140"/>
    </row>
    <row r="223" ht="12.75" customHeight="1">
      <c r="D223" s="140"/>
      <c r="E223" s="140"/>
    </row>
    <row r="224" ht="12.75" customHeight="1">
      <c r="D224" s="140"/>
      <c r="E224" s="140"/>
    </row>
    <row r="225" ht="12.75" customHeight="1">
      <c r="D225" s="140"/>
      <c r="E225" s="140"/>
    </row>
    <row r="226" ht="12.75" customHeight="1">
      <c r="D226" s="140"/>
      <c r="E226" s="140"/>
    </row>
    <row r="227" ht="12.75" customHeight="1">
      <c r="D227" s="140"/>
      <c r="E227" s="140"/>
    </row>
    <row r="228" ht="12.75" customHeight="1">
      <c r="D228" s="140"/>
      <c r="E228" s="140"/>
    </row>
    <row r="229" ht="12.75" customHeight="1">
      <c r="D229" s="140"/>
      <c r="E229" s="140"/>
    </row>
    <row r="230" ht="12.75" customHeight="1">
      <c r="D230" s="140"/>
      <c r="E230" s="140"/>
    </row>
    <row r="231" ht="12.75" customHeight="1">
      <c r="D231" s="140"/>
      <c r="E231" s="140"/>
    </row>
    <row r="232" ht="12.75" customHeight="1">
      <c r="D232" s="140"/>
      <c r="E232" s="140"/>
    </row>
    <row r="233" ht="12.75" customHeight="1">
      <c r="D233" s="140"/>
      <c r="E233" s="140"/>
    </row>
    <row r="234" ht="12.75" customHeight="1">
      <c r="D234" s="140"/>
      <c r="E234" s="140"/>
    </row>
    <row r="235" ht="12.75" customHeight="1">
      <c r="D235" s="140"/>
      <c r="E235" s="140"/>
    </row>
    <row r="236" ht="12.75" customHeight="1">
      <c r="D236" s="140"/>
      <c r="E236" s="140"/>
    </row>
    <row r="237" ht="12.75" customHeight="1">
      <c r="D237" s="140"/>
      <c r="E237" s="140"/>
    </row>
    <row r="238" ht="12.75" customHeight="1">
      <c r="D238" s="140"/>
      <c r="E238" s="140"/>
    </row>
    <row r="239" ht="12.75" customHeight="1">
      <c r="D239" s="140"/>
      <c r="E239" s="140"/>
    </row>
    <row r="240" ht="12.75" customHeight="1">
      <c r="D240" s="140"/>
      <c r="E240" s="140"/>
    </row>
    <row r="241" ht="12.75" customHeight="1">
      <c r="D241" s="140"/>
      <c r="E241" s="140"/>
    </row>
    <row r="242" ht="12.75" customHeight="1">
      <c r="D242" s="140"/>
      <c r="E242" s="140"/>
    </row>
    <row r="243" ht="12.75" customHeight="1">
      <c r="D243" s="140"/>
      <c r="E243" s="140"/>
    </row>
    <row r="244" ht="12.75" customHeight="1">
      <c r="D244" s="140"/>
      <c r="E244" s="140"/>
    </row>
    <row r="245" ht="12.75" customHeight="1">
      <c r="D245" s="140"/>
      <c r="E245" s="140"/>
    </row>
    <row r="246" ht="12.75" customHeight="1">
      <c r="D246" s="140"/>
      <c r="E246" s="140"/>
    </row>
    <row r="247" ht="12.75" customHeight="1">
      <c r="D247" s="140"/>
      <c r="E247" s="140"/>
    </row>
    <row r="248" ht="12.75" customHeight="1">
      <c r="D248" s="140"/>
      <c r="E248" s="140"/>
    </row>
    <row r="249" ht="12.75" customHeight="1">
      <c r="D249" s="140"/>
      <c r="E249" s="140"/>
    </row>
    <row r="250" ht="12.75" customHeight="1">
      <c r="D250" s="140"/>
      <c r="E250" s="140"/>
    </row>
    <row r="251" ht="12.75" customHeight="1">
      <c r="D251" s="140"/>
      <c r="E251" s="140"/>
    </row>
    <row r="252" ht="12.75" customHeight="1">
      <c r="D252" s="140"/>
      <c r="E252" s="140"/>
    </row>
    <row r="253" ht="12.75" customHeight="1">
      <c r="D253" s="140"/>
      <c r="E253" s="140"/>
    </row>
    <row r="254" ht="12.75" customHeight="1">
      <c r="D254" s="140"/>
      <c r="E254" s="140"/>
    </row>
    <row r="255" ht="12.75" customHeight="1">
      <c r="D255" s="140"/>
      <c r="E255" s="140"/>
    </row>
    <row r="256" ht="12.75" customHeight="1">
      <c r="D256" s="140"/>
      <c r="E256" s="140"/>
    </row>
    <row r="257" ht="12.75" customHeight="1">
      <c r="D257" s="140"/>
      <c r="E257" s="140"/>
    </row>
    <row r="258" ht="12.75" customHeight="1">
      <c r="D258" s="140"/>
      <c r="E258" s="140"/>
    </row>
    <row r="259" ht="12.75" customHeight="1">
      <c r="D259" s="140"/>
      <c r="E259" s="140"/>
    </row>
    <row r="260" ht="12.75" customHeight="1">
      <c r="D260" s="140"/>
      <c r="E260" s="140"/>
    </row>
    <row r="261" ht="12.75" customHeight="1">
      <c r="D261" s="140"/>
      <c r="E261" s="140"/>
    </row>
    <row r="262" ht="12.75" customHeight="1">
      <c r="D262" s="140"/>
      <c r="E262" s="140"/>
    </row>
    <row r="263" ht="12.75" customHeight="1">
      <c r="D263" s="140"/>
      <c r="E263" s="140"/>
    </row>
    <row r="264" ht="12.75" customHeight="1">
      <c r="D264" s="140"/>
      <c r="E264" s="140"/>
    </row>
    <row r="265" ht="12.75" customHeight="1">
      <c r="D265" s="140"/>
      <c r="E265" s="140"/>
    </row>
    <row r="266" ht="12.75" customHeight="1">
      <c r="D266" s="140"/>
      <c r="E266" s="140"/>
    </row>
    <row r="267" ht="12.75" customHeight="1">
      <c r="D267" s="140"/>
      <c r="E267" s="140"/>
    </row>
    <row r="268" ht="12.75" customHeight="1">
      <c r="D268" s="140"/>
      <c r="E268" s="140"/>
    </row>
    <row r="269" ht="12.75" customHeight="1">
      <c r="D269" s="140"/>
      <c r="E269" s="140"/>
    </row>
    <row r="270" ht="12.75" customHeight="1">
      <c r="D270" s="140"/>
      <c r="E270" s="140"/>
    </row>
    <row r="271" ht="12.75" customHeight="1">
      <c r="D271" s="140"/>
      <c r="E271" s="140"/>
    </row>
    <row r="272" ht="12.75" customHeight="1">
      <c r="D272" s="140"/>
      <c r="E272" s="140"/>
    </row>
    <row r="273" ht="12.75" customHeight="1">
      <c r="D273" s="140"/>
      <c r="E273" s="140"/>
    </row>
    <row r="274" ht="12.75" customHeight="1">
      <c r="D274" s="140"/>
      <c r="E274" s="140"/>
    </row>
    <row r="275" ht="12.75" customHeight="1">
      <c r="D275" s="140"/>
      <c r="E275" s="140"/>
    </row>
    <row r="276" ht="12.75" customHeight="1">
      <c r="D276" s="140"/>
      <c r="E276" s="140"/>
    </row>
    <row r="277" ht="12.75" customHeight="1">
      <c r="D277" s="140"/>
      <c r="E277" s="140"/>
    </row>
    <row r="278" ht="12.75" customHeight="1">
      <c r="D278" s="140"/>
      <c r="E278" s="140"/>
    </row>
    <row r="279" ht="12.75" customHeight="1">
      <c r="D279" s="140"/>
      <c r="E279" s="140"/>
    </row>
    <row r="280" ht="12.75" customHeight="1">
      <c r="D280" s="140"/>
      <c r="E280" s="140"/>
    </row>
    <row r="281" ht="12.75" customHeight="1">
      <c r="D281" s="140"/>
      <c r="E281" s="140"/>
    </row>
    <row r="282" ht="12.75" customHeight="1">
      <c r="D282" s="140"/>
      <c r="E282" s="140"/>
    </row>
    <row r="283" ht="12.75" customHeight="1">
      <c r="D283" s="140"/>
      <c r="E283" s="140"/>
    </row>
    <row r="284" ht="12.75" customHeight="1">
      <c r="D284" s="140"/>
      <c r="E284" s="140"/>
    </row>
    <row r="285" ht="12.75" customHeight="1">
      <c r="D285" s="140"/>
      <c r="E285" s="140"/>
    </row>
    <row r="286" ht="12.75" customHeight="1">
      <c r="D286" s="140"/>
      <c r="E286" s="140"/>
    </row>
    <row r="287" ht="12.75" customHeight="1">
      <c r="D287" s="140"/>
      <c r="E287" s="140"/>
    </row>
    <row r="288" ht="12.75" customHeight="1">
      <c r="D288" s="140"/>
      <c r="E288" s="140"/>
    </row>
    <row r="289" ht="12.75" customHeight="1">
      <c r="D289" s="140"/>
      <c r="E289" s="140"/>
    </row>
    <row r="290" ht="12.75" customHeight="1">
      <c r="D290" s="140"/>
      <c r="E290" s="140"/>
    </row>
    <row r="291" ht="12.75" customHeight="1">
      <c r="D291" s="140"/>
      <c r="E291" s="140"/>
    </row>
    <row r="292" ht="12.75" customHeight="1">
      <c r="D292" s="140"/>
      <c r="E292" s="140"/>
    </row>
    <row r="293" ht="12.75" customHeight="1">
      <c r="D293" s="140"/>
      <c r="E293" s="140"/>
    </row>
    <row r="294" ht="12.75" customHeight="1">
      <c r="D294" s="140"/>
      <c r="E294" s="140"/>
    </row>
    <row r="295" ht="12.75" customHeight="1">
      <c r="D295" s="140"/>
      <c r="E295" s="140"/>
    </row>
    <row r="296" ht="12.75" customHeight="1">
      <c r="D296" s="140"/>
      <c r="E296" s="140"/>
    </row>
    <row r="297" ht="12.75" customHeight="1">
      <c r="D297" s="140"/>
      <c r="E297" s="140"/>
    </row>
    <row r="298" ht="12.75" customHeight="1">
      <c r="D298" s="140"/>
      <c r="E298" s="140"/>
    </row>
    <row r="299" ht="12.75" customHeight="1">
      <c r="D299" s="140"/>
      <c r="E299" s="140"/>
    </row>
    <row r="300" ht="12.75" customHeight="1">
      <c r="D300" s="140"/>
      <c r="E300" s="140"/>
    </row>
    <row r="301" ht="12.75" customHeight="1">
      <c r="D301" s="140"/>
      <c r="E301" s="140"/>
    </row>
    <row r="302" ht="12.75" customHeight="1">
      <c r="D302" s="140"/>
      <c r="E302" s="140"/>
    </row>
    <row r="303" ht="12.75" customHeight="1">
      <c r="D303" s="140"/>
      <c r="E303" s="140"/>
    </row>
    <row r="304" ht="12.75" customHeight="1">
      <c r="D304" s="140"/>
      <c r="E304" s="140"/>
    </row>
    <row r="305" ht="12.75" customHeight="1">
      <c r="D305" s="140"/>
      <c r="E305" s="140"/>
    </row>
    <row r="306" ht="12.75" customHeight="1">
      <c r="D306" s="140"/>
      <c r="E306" s="140"/>
    </row>
    <row r="307" ht="12.75" customHeight="1">
      <c r="D307" s="140"/>
      <c r="E307" s="140"/>
    </row>
    <row r="308" ht="12.75" customHeight="1">
      <c r="D308" s="140"/>
      <c r="E308" s="140"/>
    </row>
    <row r="309" ht="12.75" customHeight="1">
      <c r="D309" s="140"/>
      <c r="E309" s="140"/>
    </row>
    <row r="310" ht="12.75" customHeight="1">
      <c r="D310" s="140"/>
      <c r="E310" s="140"/>
    </row>
    <row r="311" ht="12.75" customHeight="1">
      <c r="D311" s="140"/>
      <c r="E311" s="140"/>
    </row>
    <row r="312" ht="12.75" customHeight="1">
      <c r="D312" s="140"/>
      <c r="E312" s="140"/>
    </row>
    <row r="313" ht="12.75" customHeight="1">
      <c r="D313" s="140"/>
      <c r="E313" s="140"/>
    </row>
    <row r="314" ht="12.75" customHeight="1">
      <c r="D314" s="140"/>
      <c r="E314" s="140"/>
    </row>
    <row r="315" ht="12.75" customHeight="1">
      <c r="D315" s="140"/>
      <c r="E315" s="140"/>
    </row>
    <row r="316" ht="12.75" customHeight="1">
      <c r="D316" s="140"/>
      <c r="E316" s="140"/>
    </row>
    <row r="317" ht="12.75" customHeight="1">
      <c r="D317" s="140"/>
      <c r="E317" s="140"/>
    </row>
    <row r="318" ht="12.75" customHeight="1">
      <c r="D318" s="140"/>
      <c r="E318" s="140"/>
    </row>
    <row r="319" ht="12.75" customHeight="1">
      <c r="D319" s="140"/>
      <c r="E319" s="140"/>
    </row>
    <row r="320" ht="12.75" customHeight="1">
      <c r="D320" s="140"/>
      <c r="E320" s="140"/>
    </row>
    <row r="321" ht="12.75" customHeight="1">
      <c r="D321" s="140"/>
      <c r="E321" s="140"/>
    </row>
    <row r="322" ht="12.75" customHeight="1">
      <c r="D322" s="140"/>
      <c r="E322" s="140"/>
    </row>
    <row r="323" ht="12.75" customHeight="1">
      <c r="D323" s="140"/>
      <c r="E323" s="140"/>
    </row>
    <row r="324" ht="12.75" customHeight="1">
      <c r="D324" s="140"/>
      <c r="E324" s="140"/>
    </row>
    <row r="325" ht="12.75" customHeight="1">
      <c r="D325" s="140"/>
      <c r="E325" s="140"/>
    </row>
    <row r="326" ht="12.75" customHeight="1">
      <c r="D326" s="140"/>
      <c r="E326" s="140"/>
    </row>
    <row r="327" ht="12.75" customHeight="1">
      <c r="D327" s="140"/>
      <c r="E327" s="140"/>
    </row>
    <row r="328" ht="12.75" customHeight="1">
      <c r="D328" s="140"/>
      <c r="E328" s="140"/>
    </row>
    <row r="329" ht="12.75" customHeight="1">
      <c r="D329" s="140"/>
      <c r="E329" s="140"/>
    </row>
    <row r="330" ht="12.75" customHeight="1">
      <c r="D330" s="140"/>
      <c r="E330" s="140"/>
    </row>
    <row r="331" ht="12.75" customHeight="1">
      <c r="D331" s="140"/>
      <c r="E331" s="140"/>
    </row>
    <row r="332" ht="12.75" customHeight="1">
      <c r="D332" s="140"/>
      <c r="E332" s="140"/>
    </row>
    <row r="333" ht="12.75" customHeight="1">
      <c r="D333" s="140"/>
      <c r="E333" s="140"/>
    </row>
    <row r="334" ht="12.75" customHeight="1">
      <c r="D334" s="140"/>
      <c r="E334" s="140"/>
    </row>
    <row r="335" ht="12.75" customHeight="1">
      <c r="D335" s="140"/>
      <c r="E335" s="140"/>
    </row>
    <row r="336" ht="12.75" customHeight="1">
      <c r="D336" s="140"/>
      <c r="E336" s="140"/>
    </row>
    <row r="337" ht="12.75" customHeight="1">
      <c r="D337" s="140"/>
      <c r="E337" s="140"/>
    </row>
    <row r="338" ht="12.75" customHeight="1">
      <c r="D338" s="140"/>
      <c r="E338" s="140"/>
    </row>
    <row r="339" ht="12.75" customHeight="1">
      <c r="D339" s="140"/>
      <c r="E339" s="140"/>
    </row>
    <row r="340" ht="12.75" customHeight="1">
      <c r="D340" s="140"/>
      <c r="E340" s="140"/>
    </row>
    <row r="341" ht="12.75" customHeight="1">
      <c r="D341" s="140"/>
      <c r="E341" s="140"/>
    </row>
    <row r="342" ht="12.75" customHeight="1">
      <c r="D342" s="140"/>
      <c r="E342" s="140"/>
    </row>
    <row r="343" ht="12.75" customHeight="1">
      <c r="D343" s="140"/>
      <c r="E343" s="140"/>
    </row>
    <row r="344" ht="12.75" customHeight="1">
      <c r="D344" s="140"/>
      <c r="E344" s="140"/>
    </row>
    <row r="345" ht="12.75" customHeight="1">
      <c r="D345" s="140"/>
      <c r="E345" s="140"/>
    </row>
    <row r="346" ht="12.75" customHeight="1">
      <c r="D346" s="140"/>
      <c r="E346" s="140"/>
    </row>
    <row r="347" ht="12.75" customHeight="1">
      <c r="D347" s="140"/>
      <c r="E347" s="140"/>
    </row>
    <row r="348" ht="12.75" customHeight="1">
      <c r="D348" s="140"/>
      <c r="E348" s="140"/>
    </row>
    <row r="349" ht="12.75" customHeight="1">
      <c r="D349" s="140"/>
      <c r="E349" s="140"/>
    </row>
    <row r="350" ht="12.75" customHeight="1">
      <c r="D350" s="140"/>
      <c r="E350" s="140"/>
    </row>
    <row r="351" ht="12.75" customHeight="1">
      <c r="D351" s="140"/>
      <c r="E351" s="140"/>
    </row>
    <row r="352" ht="12.75" customHeight="1">
      <c r="D352" s="140"/>
      <c r="E352" s="140"/>
    </row>
    <row r="353" ht="12.75" customHeight="1">
      <c r="D353" s="140"/>
      <c r="E353" s="140"/>
    </row>
    <row r="354" ht="12.75" customHeight="1">
      <c r="D354" s="140"/>
      <c r="E354" s="140"/>
    </row>
    <row r="355" ht="12.75" customHeight="1">
      <c r="D355" s="140"/>
      <c r="E355" s="140"/>
    </row>
    <row r="356" ht="12.75" customHeight="1">
      <c r="D356" s="140"/>
      <c r="E356" s="140"/>
    </row>
    <row r="357" ht="12.75" customHeight="1">
      <c r="D357" s="140"/>
      <c r="E357" s="140"/>
    </row>
    <row r="358" ht="12.75" customHeight="1">
      <c r="D358" s="140"/>
      <c r="E358" s="140"/>
    </row>
    <row r="359" ht="12.75" customHeight="1">
      <c r="D359" s="140"/>
      <c r="E359" s="140"/>
    </row>
    <row r="360" ht="12.75" customHeight="1">
      <c r="D360" s="140"/>
      <c r="E360" s="140"/>
    </row>
    <row r="361" ht="12.75" customHeight="1">
      <c r="D361" s="140"/>
      <c r="E361" s="140"/>
    </row>
    <row r="362" ht="12.75" customHeight="1">
      <c r="D362" s="140"/>
      <c r="E362" s="140"/>
    </row>
    <row r="363" ht="12.75" customHeight="1">
      <c r="D363" s="140"/>
      <c r="E363" s="140"/>
    </row>
    <row r="364" ht="12.75" customHeight="1">
      <c r="D364" s="140"/>
      <c r="E364" s="140"/>
    </row>
    <row r="365" ht="12.75" customHeight="1">
      <c r="D365" s="140"/>
      <c r="E365" s="140"/>
    </row>
    <row r="366" ht="12.75" customHeight="1">
      <c r="D366" s="140"/>
      <c r="E366" s="140"/>
    </row>
    <row r="367" ht="12.75" customHeight="1">
      <c r="D367" s="140"/>
      <c r="E367" s="140"/>
    </row>
    <row r="368" ht="12.75" customHeight="1">
      <c r="D368" s="140"/>
      <c r="E368" s="140"/>
    </row>
    <row r="369" ht="12.75" customHeight="1">
      <c r="D369" s="140"/>
      <c r="E369" s="140"/>
    </row>
    <row r="370" ht="12.75" customHeight="1">
      <c r="D370" s="140"/>
      <c r="E370" s="140"/>
    </row>
    <row r="371" ht="12.75" customHeight="1">
      <c r="D371" s="140"/>
      <c r="E371" s="140"/>
    </row>
    <row r="372" ht="12.75" customHeight="1">
      <c r="D372" s="140"/>
      <c r="E372" s="140"/>
    </row>
    <row r="373" ht="12.75" customHeight="1">
      <c r="D373" s="140"/>
      <c r="E373" s="140"/>
    </row>
    <row r="374" ht="12.75" customHeight="1">
      <c r="D374" s="140"/>
      <c r="E374" s="140"/>
    </row>
    <row r="375" ht="12.75" customHeight="1">
      <c r="D375" s="140"/>
      <c r="E375" s="140"/>
    </row>
    <row r="376" ht="12.75" customHeight="1">
      <c r="D376" s="140"/>
      <c r="E376" s="140"/>
    </row>
    <row r="377" ht="12.75" customHeight="1">
      <c r="D377" s="140"/>
      <c r="E377" s="140"/>
    </row>
    <row r="378" ht="12.75" customHeight="1">
      <c r="D378" s="140"/>
      <c r="E378" s="140"/>
    </row>
    <row r="379" ht="12.75" customHeight="1">
      <c r="D379" s="140"/>
      <c r="E379" s="140"/>
    </row>
    <row r="380" ht="12.75" customHeight="1">
      <c r="D380" s="140"/>
      <c r="E380" s="140"/>
    </row>
    <row r="381" ht="12.75" customHeight="1">
      <c r="D381" s="140"/>
      <c r="E381" s="140"/>
    </row>
    <row r="382" ht="12.75" customHeight="1">
      <c r="D382" s="140"/>
      <c r="E382" s="140"/>
    </row>
    <row r="383" ht="12.75" customHeight="1">
      <c r="D383" s="140"/>
      <c r="E383" s="140"/>
    </row>
    <row r="384" ht="12.75" customHeight="1">
      <c r="D384" s="140"/>
      <c r="E384" s="140"/>
    </row>
    <row r="385" ht="12.75" customHeight="1">
      <c r="D385" s="140"/>
      <c r="E385" s="140"/>
    </row>
    <row r="386" ht="12.75" customHeight="1">
      <c r="D386" s="140"/>
      <c r="E386" s="140"/>
    </row>
    <row r="387" ht="12.75" customHeight="1">
      <c r="D387" s="140"/>
      <c r="E387" s="140"/>
    </row>
    <row r="388" ht="12.75" customHeight="1">
      <c r="D388" s="140"/>
      <c r="E388" s="140"/>
    </row>
    <row r="389" ht="12.75" customHeight="1">
      <c r="D389" s="140"/>
      <c r="E389" s="140"/>
    </row>
    <row r="390" ht="12.75" customHeight="1">
      <c r="D390" s="140"/>
      <c r="E390" s="140"/>
    </row>
    <row r="391" ht="12.75" customHeight="1">
      <c r="D391" s="140"/>
      <c r="E391" s="140"/>
    </row>
    <row r="392" ht="12.75" customHeight="1">
      <c r="D392" s="140"/>
      <c r="E392" s="140"/>
    </row>
    <row r="393" ht="12.75" customHeight="1">
      <c r="D393" s="140"/>
      <c r="E393" s="140"/>
    </row>
    <row r="394" ht="12.75" customHeight="1">
      <c r="D394" s="140"/>
      <c r="E394" s="140"/>
    </row>
    <row r="395" ht="12.75" customHeight="1">
      <c r="D395" s="140"/>
      <c r="E395" s="140"/>
    </row>
    <row r="396" ht="12.75" customHeight="1">
      <c r="D396" s="140"/>
      <c r="E396" s="140"/>
    </row>
    <row r="397" ht="12.75" customHeight="1">
      <c r="D397" s="140"/>
      <c r="E397" s="140"/>
    </row>
    <row r="398" ht="12.75" customHeight="1">
      <c r="D398" s="140"/>
      <c r="E398" s="140"/>
    </row>
    <row r="399" ht="12.75" customHeight="1">
      <c r="D399" s="140"/>
      <c r="E399" s="140"/>
    </row>
    <row r="400" ht="12.75" customHeight="1">
      <c r="D400" s="140"/>
      <c r="E400" s="140"/>
    </row>
    <row r="401" ht="12.75" customHeight="1">
      <c r="D401" s="140"/>
      <c r="E401" s="140"/>
    </row>
    <row r="402" ht="12.75" customHeight="1">
      <c r="D402" s="140"/>
      <c r="E402" s="140"/>
    </row>
    <row r="403" ht="12.75" customHeight="1">
      <c r="D403" s="140"/>
      <c r="E403" s="140"/>
    </row>
    <row r="404" ht="12.75" customHeight="1">
      <c r="D404" s="140"/>
      <c r="E404" s="140"/>
    </row>
    <row r="405" ht="12.75" customHeight="1">
      <c r="D405" s="140"/>
      <c r="E405" s="140"/>
    </row>
    <row r="406" ht="12.75" customHeight="1">
      <c r="D406" s="140"/>
      <c r="E406" s="140"/>
    </row>
    <row r="407" ht="12.75" customHeight="1">
      <c r="D407" s="140"/>
      <c r="E407" s="140"/>
    </row>
    <row r="408" ht="12.75" customHeight="1">
      <c r="D408" s="140"/>
      <c r="E408" s="140"/>
    </row>
    <row r="409" ht="12.75" customHeight="1">
      <c r="D409" s="140"/>
      <c r="E409" s="140"/>
    </row>
    <row r="410" ht="12.75" customHeight="1">
      <c r="D410" s="140"/>
      <c r="E410" s="140"/>
    </row>
    <row r="411" ht="12.75" customHeight="1">
      <c r="D411" s="140"/>
      <c r="E411" s="140"/>
    </row>
    <row r="412" ht="12.75" customHeight="1">
      <c r="D412" s="140"/>
      <c r="E412" s="140"/>
    </row>
    <row r="413" ht="12.75" customHeight="1">
      <c r="D413" s="140"/>
      <c r="E413" s="140"/>
    </row>
    <row r="414" ht="12.75" customHeight="1">
      <c r="D414" s="140"/>
      <c r="E414" s="140"/>
    </row>
    <row r="415" ht="12.75" customHeight="1">
      <c r="D415" s="140"/>
      <c r="E415" s="140"/>
    </row>
    <row r="416" ht="12.75" customHeight="1">
      <c r="D416" s="140"/>
      <c r="E416" s="140"/>
    </row>
    <row r="417" ht="12.75" customHeight="1">
      <c r="D417" s="140"/>
      <c r="E417" s="140"/>
    </row>
    <row r="418" ht="12.75" customHeight="1">
      <c r="D418" s="140"/>
      <c r="E418" s="140"/>
    </row>
    <row r="419" ht="12.75" customHeight="1">
      <c r="D419" s="140"/>
      <c r="E419" s="140"/>
    </row>
    <row r="420" ht="12.75" customHeight="1">
      <c r="D420" s="140"/>
      <c r="E420" s="140"/>
    </row>
    <row r="421" ht="12.75" customHeight="1">
      <c r="D421" s="140"/>
      <c r="E421" s="140"/>
    </row>
    <row r="422" ht="12.75" customHeight="1">
      <c r="D422" s="140"/>
      <c r="E422" s="140"/>
    </row>
    <row r="423" ht="12.75" customHeight="1">
      <c r="D423" s="140"/>
      <c r="E423" s="140"/>
    </row>
    <row r="424" ht="12.75" customHeight="1">
      <c r="D424" s="140"/>
      <c r="E424" s="140"/>
    </row>
    <row r="425" ht="12.75" customHeight="1">
      <c r="D425" s="140"/>
      <c r="E425" s="140"/>
    </row>
    <row r="426" ht="12.75" customHeight="1">
      <c r="D426" s="140"/>
      <c r="E426" s="140"/>
    </row>
    <row r="427" ht="12.75" customHeight="1">
      <c r="D427" s="140"/>
      <c r="E427" s="140"/>
    </row>
    <row r="428" ht="12.75" customHeight="1">
      <c r="D428" s="140"/>
      <c r="E428" s="140"/>
    </row>
    <row r="429" ht="12.75" customHeight="1">
      <c r="D429" s="140"/>
      <c r="E429" s="140"/>
    </row>
    <row r="430" ht="12.75" customHeight="1">
      <c r="D430" s="140"/>
      <c r="E430" s="140"/>
    </row>
    <row r="431" ht="12.75" customHeight="1">
      <c r="D431" s="140"/>
      <c r="E431" s="140"/>
    </row>
    <row r="432" ht="12.75" customHeight="1">
      <c r="D432" s="140"/>
      <c r="E432" s="140"/>
    </row>
    <row r="433" ht="12.75" customHeight="1">
      <c r="D433" s="140"/>
      <c r="E433" s="140"/>
    </row>
    <row r="434" ht="12.75" customHeight="1">
      <c r="D434" s="140"/>
      <c r="E434" s="140"/>
    </row>
    <row r="435" ht="12.75" customHeight="1">
      <c r="D435" s="140"/>
      <c r="E435" s="140"/>
    </row>
    <row r="436" ht="12.75" customHeight="1">
      <c r="D436" s="140"/>
      <c r="E436" s="140"/>
    </row>
    <row r="437" ht="12.75" customHeight="1">
      <c r="D437" s="140"/>
      <c r="E437" s="140"/>
    </row>
    <row r="438" ht="12.75" customHeight="1">
      <c r="D438" s="140"/>
      <c r="E438" s="140"/>
    </row>
    <row r="439" ht="12.75" customHeight="1">
      <c r="D439" s="140"/>
      <c r="E439" s="140"/>
    </row>
    <row r="440" ht="12.75" customHeight="1">
      <c r="D440" s="140"/>
      <c r="E440" s="140"/>
    </row>
    <row r="441" ht="12.75" customHeight="1">
      <c r="D441" s="140"/>
      <c r="E441" s="140"/>
    </row>
    <row r="442" ht="12.75" customHeight="1">
      <c r="D442" s="140"/>
      <c r="E442" s="140"/>
    </row>
    <row r="443" ht="12.75" customHeight="1">
      <c r="D443" s="140"/>
      <c r="E443" s="140"/>
    </row>
    <row r="444" ht="12.75" customHeight="1">
      <c r="D444" s="140"/>
      <c r="E444" s="140"/>
    </row>
    <row r="445" ht="12.75" customHeight="1">
      <c r="D445" s="140"/>
      <c r="E445" s="140"/>
    </row>
    <row r="446" ht="12.75" customHeight="1">
      <c r="D446" s="140"/>
      <c r="E446" s="140"/>
    </row>
    <row r="447" ht="12.75" customHeight="1">
      <c r="D447" s="140"/>
      <c r="E447" s="140"/>
    </row>
    <row r="448" ht="12.75" customHeight="1">
      <c r="D448" s="140"/>
      <c r="E448" s="140"/>
    </row>
    <row r="449" ht="12.75" customHeight="1">
      <c r="D449" s="140"/>
      <c r="E449" s="140"/>
    </row>
    <row r="450" ht="12.75" customHeight="1">
      <c r="D450" s="140"/>
      <c r="E450" s="140"/>
    </row>
    <row r="451" ht="12.75" customHeight="1">
      <c r="D451" s="140"/>
      <c r="E451" s="140"/>
    </row>
    <row r="452" ht="12.75" customHeight="1">
      <c r="D452" s="140"/>
      <c r="E452" s="140"/>
    </row>
    <row r="453" ht="12.75" customHeight="1">
      <c r="D453" s="140"/>
      <c r="E453" s="140"/>
    </row>
    <row r="454" ht="12.75" customHeight="1">
      <c r="D454" s="140"/>
      <c r="E454" s="140"/>
    </row>
    <row r="455" ht="12.75" customHeight="1">
      <c r="D455" s="140"/>
      <c r="E455" s="140"/>
    </row>
    <row r="456" ht="12.75" customHeight="1">
      <c r="D456" s="140"/>
      <c r="E456" s="140"/>
    </row>
    <row r="457" ht="12.75" customHeight="1">
      <c r="D457" s="140"/>
      <c r="E457" s="140"/>
    </row>
    <row r="458" ht="12.75" customHeight="1">
      <c r="D458" s="140"/>
      <c r="E458" s="140"/>
    </row>
    <row r="459" ht="12.75" customHeight="1">
      <c r="D459" s="140"/>
      <c r="E459" s="140"/>
    </row>
    <row r="460" ht="12.75" customHeight="1">
      <c r="D460" s="140"/>
      <c r="E460" s="140"/>
    </row>
    <row r="461" ht="12.75" customHeight="1">
      <c r="D461" s="140"/>
      <c r="E461" s="140"/>
    </row>
    <row r="462" ht="12.75" customHeight="1">
      <c r="D462" s="140"/>
      <c r="E462" s="140"/>
    </row>
    <row r="463" ht="12.75" customHeight="1">
      <c r="D463" s="140"/>
      <c r="E463" s="140"/>
    </row>
    <row r="464" ht="12.75" customHeight="1">
      <c r="D464" s="140"/>
      <c r="E464" s="140"/>
    </row>
    <row r="465" ht="12.75" customHeight="1">
      <c r="D465" s="140"/>
      <c r="E465" s="140"/>
    </row>
    <row r="466" ht="12.75" customHeight="1">
      <c r="D466" s="140"/>
      <c r="E466" s="140"/>
    </row>
    <row r="467" ht="12.75" customHeight="1">
      <c r="D467" s="140"/>
      <c r="E467" s="140"/>
    </row>
    <row r="468" ht="12.75" customHeight="1">
      <c r="D468" s="140"/>
      <c r="E468" s="140"/>
    </row>
    <row r="469" ht="12.75" customHeight="1">
      <c r="D469" s="140"/>
      <c r="E469" s="140"/>
    </row>
    <row r="470" ht="12.75" customHeight="1">
      <c r="D470" s="140"/>
      <c r="E470" s="140"/>
    </row>
    <row r="471" ht="12.75" customHeight="1">
      <c r="D471" s="140"/>
      <c r="E471" s="140"/>
    </row>
    <row r="472" ht="12.75" customHeight="1">
      <c r="D472" s="140"/>
      <c r="E472" s="140"/>
    </row>
    <row r="473" ht="12.75" customHeight="1">
      <c r="D473" s="140"/>
      <c r="E473" s="140"/>
    </row>
    <row r="474" ht="12.75" customHeight="1">
      <c r="D474" s="140"/>
      <c r="E474" s="140"/>
    </row>
    <row r="475" ht="12.75" customHeight="1">
      <c r="D475" s="140"/>
      <c r="E475" s="140"/>
    </row>
    <row r="476" ht="12.75" customHeight="1">
      <c r="D476" s="140"/>
      <c r="E476" s="140"/>
    </row>
    <row r="477" ht="12.75" customHeight="1">
      <c r="D477" s="140"/>
      <c r="E477" s="140"/>
    </row>
    <row r="478" ht="12.75" customHeight="1">
      <c r="D478" s="140"/>
      <c r="E478" s="140"/>
    </row>
    <row r="479" ht="12.75" customHeight="1">
      <c r="D479" s="140"/>
      <c r="E479" s="140"/>
    </row>
    <row r="480" ht="12.75" customHeight="1">
      <c r="D480" s="140"/>
      <c r="E480" s="140"/>
    </row>
    <row r="481" ht="12.75" customHeight="1">
      <c r="D481" s="140"/>
      <c r="E481" s="140"/>
    </row>
    <row r="482" ht="12.75" customHeight="1">
      <c r="D482" s="140"/>
      <c r="E482" s="140"/>
    </row>
    <row r="483" ht="12.75" customHeight="1">
      <c r="D483" s="140"/>
      <c r="E483" s="140"/>
    </row>
    <row r="484" ht="12.75" customHeight="1">
      <c r="D484" s="140"/>
      <c r="E484" s="140"/>
    </row>
    <row r="485" ht="12.75" customHeight="1">
      <c r="D485" s="140"/>
      <c r="E485" s="140"/>
    </row>
    <row r="486" ht="12.75" customHeight="1">
      <c r="D486" s="140"/>
      <c r="E486" s="140"/>
    </row>
    <row r="487" ht="12.75" customHeight="1">
      <c r="D487" s="140"/>
      <c r="E487" s="140"/>
    </row>
    <row r="488" ht="12.75" customHeight="1">
      <c r="D488" s="140"/>
      <c r="E488" s="140"/>
    </row>
    <row r="489" ht="12.75" customHeight="1">
      <c r="D489" s="140"/>
      <c r="E489" s="140"/>
    </row>
    <row r="490" ht="12.75" customHeight="1">
      <c r="D490" s="140"/>
      <c r="E490" s="140"/>
    </row>
    <row r="491" ht="12.75" customHeight="1">
      <c r="D491" s="140"/>
      <c r="E491" s="140"/>
    </row>
    <row r="492" ht="12.75" customHeight="1">
      <c r="D492" s="140"/>
      <c r="E492" s="140"/>
    </row>
    <row r="493" ht="12.75" customHeight="1">
      <c r="D493" s="140"/>
      <c r="E493" s="140"/>
    </row>
    <row r="494" ht="12.75" customHeight="1">
      <c r="D494" s="140"/>
      <c r="E494" s="140"/>
    </row>
    <row r="495" ht="12.75" customHeight="1">
      <c r="D495" s="140"/>
      <c r="E495" s="140"/>
    </row>
    <row r="496" ht="12.75" customHeight="1">
      <c r="D496" s="140"/>
      <c r="E496" s="140"/>
    </row>
    <row r="497" ht="12.75" customHeight="1">
      <c r="D497" s="140"/>
      <c r="E497" s="140"/>
    </row>
    <row r="498" ht="12.75" customHeight="1">
      <c r="D498" s="140"/>
      <c r="E498" s="140"/>
    </row>
    <row r="499" ht="12.75" customHeight="1">
      <c r="D499" s="140"/>
      <c r="E499" s="140"/>
    </row>
    <row r="500" ht="12.75" customHeight="1">
      <c r="D500" s="140"/>
      <c r="E500" s="140"/>
    </row>
    <row r="501" ht="12.75" customHeight="1">
      <c r="D501" s="140"/>
      <c r="E501" s="140"/>
    </row>
    <row r="502" ht="12.75" customHeight="1">
      <c r="D502" s="140"/>
      <c r="E502" s="140"/>
    </row>
    <row r="503" ht="12.75" customHeight="1">
      <c r="D503" s="140"/>
      <c r="E503" s="140"/>
    </row>
    <row r="504" ht="12.75" customHeight="1">
      <c r="D504" s="140"/>
      <c r="E504" s="140"/>
    </row>
    <row r="505" ht="12.75" customHeight="1">
      <c r="D505" s="140"/>
      <c r="E505" s="140"/>
    </row>
    <row r="506" ht="12.75" customHeight="1">
      <c r="D506" s="140"/>
      <c r="E506" s="140"/>
    </row>
    <row r="507" ht="12.75" customHeight="1">
      <c r="D507" s="140"/>
      <c r="E507" s="140"/>
    </row>
    <row r="508" ht="12.75" customHeight="1">
      <c r="D508" s="140"/>
      <c r="E508" s="140"/>
    </row>
    <row r="509" ht="12.75" customHeight="1">
      <c r="D509" s="140"/>
      <c r="E509" s="140"/>
    </row>
    <row r="510" ht="12.75" customHeight="1">
      <c r="D510" s="140"/>
      <c r="E510" s="140"/>
    </row>
    <row r="511" ht="12.75" customHeight="1">
      <c r="D511" s="140"/>
      <c r="E511" s="140"/>
    </row>
    <row r="512" ht="12.75" customHeight="1">
      <c r="D512" s="140"/>
      <c r="E512" s="140"/>
    </row>
    <row r="513" ht="12.75" customHeight="1">
      <c r="D513" s="140"/>
      <c r="E513" s="140"/>
    </row>
    <row r="514" ht="12.75" customHeight="1">
      <c r="D514" s="140"/>
      <c r="E514" s="140"/>
    </row>
    <row r="515" ht="12.75" customHeight="1">
      <c r="D515" s="140"/>
      <c r="E515" s="140"/>
    </row>
    <row r="516" ht="12.75" customHeight="1">
      <c r="D516" s="140"/>
      <c r="E516" s="140"/>
    </row>
    <row r="517" ht="12.75" customHeight="1">
      <c r="D517" s="140"/>
      <c r="E517" s="140"/>
    </row>
    <row r="518" ht="12.75" customHeight="1">
      <c r="D518" s="140"/>
      <c r="E518" s="140"/>
    </row>
    <row r="519" ht="12.75" customHeight="1">
      <c r="D519" s="140"/>
      <c r="E519" s="140"/>
    </row>
    <row r="520" ht="12.75" customHeight="1">
      <c r="D520" s="140"/>
      <c r="E520" s="140"/>
    </row>
    <row r="521" ht="12.75" customHeight="1">
      <c r="D521" s="140"/>
      <c r="E521" s="140"/>
    </row>
    <row r="522" ht="12.75" customHeight="1">
      <c r="D522" s="140"/>
      <c r="E522" s="140"/>
    </row>
    <row r="523" ht="12.75" customHeight="1">
      <c r="D523" s="140"/>
      <c r="E523" s="140"/>
    </row>
    <row r="524" ht="12.75" customHeight="1">
      <c r="D524" s="140"/>
      <c r="E524" s="140"/>
    </row>
    <row r="525" ht="12.75" customHeight="1">
      <c r="D525" s="140"/>
      <c r="E525" s="140"/>
    </row>
    <row r="526" ht="12.75" customHeight="1">
      <c r="D526" s="140"/>
      <c r="E526" s="140"/>
    </row>
    <row r="527" ht="12.75" customHeight="1">
      <c r="D527" s="140"/>
      <c r="E527" s="140"/>
    </row>
    <row r="528" ht="12.75" customHeight="1">
      <c r="D528" s="140"/>
      <c r="E528" s="140"/>
    </row>
    <row r="529" ht="12.75" customHeight="1">
      <c r="D529" s="140"/>
      <c r="E529" s="140"/>
    </row>
    <row r="530" ht="12.75" customHeight="1">
      <c r="D530" s="140"/>
      <c r="E530" s="140"/>
    </row>
    <row r="531" ht="12.75" customHeight="1">
      <c r="D531" s="140"/>
      <c r="E531" s="140"/>
    </row>
    <row r="532" ht="12.75" customHeight="1">
      <c r="D532" s="140"/>
      <c r="E532" s="140"/>
    </row>
    <row r="533" ht="12.75" customHeight="1">
      <c r="D533" s="140"/>
      <c r="E533" s="140"/>
    </row>
    <row r="534" ht="12.75" customHeight="1">
      <c r="D534" s="140"/>
      <c r="E534" s="140"/>
    </row>
    <row r="535" ht="12.75" customHeight="1">
      <c r="D535" s="140"/>
      <c r="E535" s="140"/>
    </row>
    <row r="536" ht="12.75" customHeight="1">
      <c r="D536" s="140"/>
      <c r="E536" s="140"/>
    </row>
    <row r="537" ht="12.75" customHeight="1">
      <c r="D537" s="140"/>
      <c r="E537" s="140"/>
    </row>
    <row r="538" ht="12.75" customHeight="1">
      <c r="D538" s="140"/>
      <c r="E538" s="140"/>
    </row>
    <row r="539" ht="12.75" customHeight="1">
      <c r="D539" s="140"/>
      <c r="E539" s="140"/>
    </row>
    <row r="540" ht="12.75" customHeight="1">
      <c r="D540" s="140"/>
      <c r="E540" s="140"/>
    </row>
    <row r="541" ht="12.75" customHeight="1">
      <c r="D541" s="140"/>
      <c r="E541" s="140"/>
    </row>
    <row r="542" ht="12.75" customHeight="1">
      <c r="D542" s="140"/>
      <c r="E542" s="140"/>
    </row>
    <row r="543" ht="12.75" customHeight="1">
      <c r="D543" s="140"/>
      <c r="E543" s="140"/>
    </row>
    <row r="544" ht="12.75" customHeight="1">
      <c r="D544" s="140"/>
      <c r="E544" s="140"/>
    </row>
    <row r="545" ht="12.75" customHeight="1">
      <c r="D545" s="140"/>
      <c r="E545" s="140"/>
    </row>
    <row r="546" ht="12.75" customHeight="1">
      <c r="D546" s="140"/>
      <c r="E546" s="140"/>
    </row>
    <row r="547" ht="12.75" customHeight="1">
      <c r="D547" s="140"/>
      <c r="E547" s="140"/>
    </row>
    <row r="548" ht="12.75" customHeight="1">
      <c r="D548" s="140"/>
      <c r="E548" s="140"/>
    </row>
    <row r="549" ht="12.75" customHeight="1">
      <c r="D549" s="140"/>
      <c r="E549" s="140"/>
    </row>
    <row r="550" ht="12.75" customHeight="1">
      <c r="D550" s="140"/>
      <c r="E550" s="140"/>
    </row>
    <row r="551" ht="12.75" customHeight="1">
      <c r="D551" s="140"/>
      <c r="E551" s="140"/>
    </row>
    <row r="552" ht="12.75" customHeight="1">
      <c r="D552" s="140"/>
      <c r="E552" s="140"/>
    </row>
    <row r="553" ht="12.75" customHeight="1">
      <c r="D553" s="140"/>
      <c r="E553" s="140"/>
    </row>
    <row r="554" ht="12.75" customHeight="1">
      <c r="D554" s="140"/>
      <c r="E554" s="140"/>
    </row>
    <row r="555" ht="12.75" customHeight="1">
      <c r="D555" s="140"/>
      <c r="E555" s="140"/>
    </row>
    <row r="556" ht="12.75" customHeight="1">
      <c r="D556" s="140"/>
      <c r="E556" s="140"/>
    </row>
    <row r="557" ht="12.75" customHeight="1">
      <c r="D557" s="140"/>
      <c r="E557" s="140"/>
    </row>
    <row r="558" ht="12.75" customHeight="1">
      <c r="D558" s="140"/>
      <c r="E558" s="140"/>
    </row>
    <row r="559" ht="12.75" customHeight="1">
      <c r="D559" s="140"/>
      <c r="E559" s="140"/>
    </row>
    <row r="560" ht="12.75" customHeight="1">
      <c r="D560" s="140"/>
      <c r="E560" s="140"/>
    </row>
    <row r="561" ht="12.75" customHeight="1">
      <c r="D561" s="140"/>
      <c r="E561" s="140"/>
    </row>
    <row r="562" ht="12.75" customHeight="1">
      <c r="D562" s="140"/>
      <c r="E562" s="140"/>
    </row>
    <row r="563" ht="12.75" customHeight="1">
      <c r="D563" s="140"/>
      <c r="E563" s="140"/>
    </row>
    <row r="564" ht="12.75" customHeight="1">
      <c r="D564" s="140"/>
      <c r="E564" s="140"/>
    </row>
    <row r="565" ht="12.75" customHeight="1">
      <c r="D565" s="140"/>
      <c r="E565" s="140"/>
    </row>
    <row r="566" ht="12.75" customHeight="1">
      <c r="D566" s="140"/>
      <c r="E566" s="140"/>
    </row>
    <row r="567" ht="12.75" customHeight="1">
      <c r="D567" s="140"/>
      <c r="E567" s="140"/>
    </row>
    <row r="568" ht="12.75" customHeight="1">
      <c r="D568" s="140"/>
      <c r="E568" s="140"/>
    </row>
    <row r="569" ht="12.75" customHeight="1">
      <c r="D569" s="140"/>
      <c r="E569" s="140"/>
    </row>
    <row r="570" ht="12.75" customHeight="1">
      <c r="D570" s="140"/>
      <c r="E570" s="140"/>
    </row>
    <row r="571" ht="12.75" customHeight="1">
      <c r="D571" s="140"/>
      <c r="E571" s="140"/>
    </row>
    <row r="572" ht="12.75" customHeight="1">
      <c r="D572" s="140"/>
      <c r="E572" s="140"/>
    </row>
    <row r="573" ht="12.75" customHeight="1">
      <c r="D573" s="140"/>
      <c r="E573" s="140"/>
    </row>
    <row r="574" ht="12.75" customHeight="1">
      <c r="D574" s="140"/>
      <c r="E574" s="140"/>
    </row>
    <row r="575" ht="12.75" customHeight="1">
      <c r="D575" s="140"/>
      <c r="E575" s="140"/>
    </row>
    <row r="576" ht="12.75" customHeight="1">
      <c r="D576" s="140"/>
      <c r="E576" s="140"/>
    </row>
    <row r="577" ht="12.75" customHeight="1">
      <c r="D577" s="140"/>
      <c r="E577" s="140"/>
    </row>
    <row r="578" ht="12.75" customHeight="1">
      <c r="D578" s="140"/>
      <c r="E578" s="140"/>
    </row>
    <row r="579" ht="12.75" customHeight="1">
      <c r="D579" s="140"/>
      <c r="E579" s="140"/>
    </row>
    <row r="580" ht="12.75" customHeight="1">
      <c r="D580" s="140"/>
      <c r="E580" s="140"/>
    </row>
    <row r="581" ht="12.75" customHeight="1">
      <c r="D581" s="140"/>
      <c r="E581" s="140"/>
    </row>
    <row r="582" ht="12.75" customHeight="1">
      <c r="D582" s="140"/>
      <c r="E582" s="140"/>
    </row>
    <row r="583" ht="12.75" customHeight="1">
      <c r="D583" s="140"/>
      <c r="E583" s="140"/>
    </row>
    <row r="584" ht="12.75" customHeight="1">
      <c r="D584" s="140"/>
      <c r="E584" s="140"/>
    </row>
    <row r="585" ht="12.75" customHeight="1">
      <c r="D585" s="140"/>
      <c r="E585" s="140"/>
    </row>
    <row r="586" ht="12.75" customHeight="1">
      <c r="D586" s="140"/>
      <c r="E586" s="140"/>
    </row>
    <row r="587" ht="12.75" customHeight="1">
      <c r="D587" s="140"/>
      <c r="E587" s="140"/>
    </row>
    <row r="588" ht="12.75" customHeight="1">
      <c r="D588" s="140"/>
      <c r="E588" s="140"/>
    </row>
    <row r="589" ht="12.75" customHeight="1">
      <c r="D589" s="140"/>
      <c r="E589" s="140"/>
    </row>
    <row r="590" ht="12.75" customHeight="1">
      <c r="D590" s="140"/>
      <c r="E590" s="140"/>
    </row>
    <row r="591" ht="12.75" customHeight="1">
      <c r="D591" s="140"/>
      <c r="E591" s="140"/>
    </row>
    <row r="592" ht="12.75" customHeight="1">
      <c r="D592" s="140"/>
      <c r="E592" s="140"/>
    </row>
    <row r="593" ht="12.75" customHeight="1">
      <c r="D593" s="140"/>
      <c r="E593" s="140"/>
    </row>
    <row r="594" ht="12.75" customHeight="1">
      <c r="D594" s="140"/>
      <c r="E594" s="140"/>
    </row>
    <row r="595" ht="12.75" customHeight="1">
      <c r="D595" s="140"/>
      <c r="E595" s="140"/>
    </row>
    <row r="596" ht="12.75" customHeight="1">
      <c r="D596" s="140"/>
      <c r="E596" s="140"/>
    </row>
    <row r="597" ht="12.75" customHeight="1">
      <c r="D597" s="140"/>
      <c r="E597" s="140"/>
    </row>
    <row r="598" ht="12.75" customHeight="1">
      <c r="D598" s="140"/>
      <c r="E598" s="140"/>
    </row>
    <row r="599" ht="12.75" customHeight="1">
      <c r="D599" s="140"/>
      <c r="E599" s="140"/>
    </row>
    <row r="600" ht="12.75" customHeight="1">
      <c r="D600" s="140"/>
      <c r="E600" s="140"/>
    </row>
    <row r="601" ht="12.75" customHeight="1">
      <c r="D601" s="140"/>
      <c r="E601" s="140"/>
    </row>
    <row r="602" ht="12.75" customHeight="1">
      <c r="D602" s="140"/>
      <c r="E602" s="140"/>
    </row>
    <row r="603" ht="12.75" customHeight="1">
      <c r="D603" s="140"/>
      <c r="E603" s="140"/>
    </row>
    <row r="604" ht="12.75" customHeight="1">
      <c r="D604" s="140"/>
      <c r="E604" s="140"/>
    </row>
    <row r="605" ht="12.75" customHeight="1">
      <c r="D605" s="140"/>
      <c r="E605" s="140"/>
    </row>
    <row r="606" ht="12.75" customHeight="1">
      <c r="D606" s="140"/>
      <c r="E606" s="140"/>
    </row>
    <row r="607" ht="12.75" customHeight="1">
      <c r="D607" s="140"/>
      <c r="E607" s="140"/>
    </row>
    <row r="608" ht="12.75" customHeight="1">
      <c r="D608" s="140"/>
      <c r="E608" s="140"/>
    </row>
    <row r="609" ht="12.75" customHeight="1">
      <c r="D609" s="140"/>
      <c r="E609" s="140"/>
    </row>
    <row r="610" ht="12.75" customHeight="1">
      <c r="D610" s="140"/>
      <c r="E610" s="140"/>
    </row>
    <row r="611" ht="12.75" customHeight="1">
      <c r="D611" s="140"/>
      <c r="E611" s="140"/>
    </row>
    <row r="612" ht="12.75" customHeight="1">
      <c r="D612" s="140"/>
      <c r="E612" s="140"/>
    </row>
    <row r="613" ht="12.75" customHeight="1">
      <c r="D613" s="140"/>
      <c r="E613" s="140"/>
    </row>
    <row r="614" ht="12.75" customHeight="1">
      <c r="D614" s="140"/>
      <c r="E614" s="140"/>
    </row>
    <row r="615" ht="12.75" customHeight="1">
      <c r="D615" s="140"/>
      <c r="E615" s="140"/>
    </row>
    <row r="616" ht="12.75" customHeight="1">
      <c r="D616" s="140"/>
      <c r="E616" s="140"/>
    </row>
    <row r="617" ht="12.75" customHeight="1">
      <c r="D617" s="140"/>
      <c r="E617" s="140"/>
    </row>
    <row r="618" ht="12.75" customHeight="1">
      <c r="D618" s="140"/>
      <c r="E618" s="140"/>
    </row>
    <row r="619" ht="12.75" customHeight="1">
      <c r="D619" s="140"/>
      <c r="E619" s="140"/>
    </row>
    <row r="620" ht="12.75" customHeight="1">
      <c r="D620" s="140"/>
      <c r="E620" s="140"/>
    </row>
    <row r="621" ht="12.75" customHeight="1">
      <c r="D621" s="140"/>
      <c r="E621" s="140"/>
    </row>
    <row r="622" ht="12.75" customHeight="1">
      <c r="D622" s="140"/>
      <c r="E622" s="140"/>
    </row>
    <row r="623" ht="12.75" customHeight="1">
      <c r="D623" s="140"/>
      <c r="E623" s="140"/>
    </row>
    <row r="624" ht="12.75" customHeight="1">
      <c r="D624" s="140"/>
      <c r="E624" s="140"/>
    </row>
    <row r="625" ht="12.75" customHeight="1">
      <c r="D625" s="140"/>
      <c r="E625" s="140"/>
    </row>
    <row r="626" ht="12.75" customHeight="1">
      <c r="D626" s="140"/>
      <c r="E626" s="140"/>
    </row>
    <row r="627" ht="12.75" customHeight="1">
      <c r="D627" s="140"/>
      <c r="E627" s="140"/>
    </row>
    <row r="628" ht="12.75" customHeight="1">
      <c r="D628" s="140"/>
      <c r="E628" s="140"/>
    </row>
    <row r="629" ht="12.75" customHeight="1">
      <c r="D629" s="140"/>
      <c r="E629" s="140"/>
    </row>
    <row r="630" ht="12.75" customHeight="1">
      <c r="D630" s="140"/>
      <c r="E630" s="140"/>
    </row>
    <row r="631" ht="12.75" customHeight="1">
      <c r="D631" s="140"/>
      <c r="E631" s="140"/>
    </row>
    <row r="632" ht="12.75" customHeight="1">
      <c r="D632" s="140"/>
      <c r="E632" s="140"/>
    </row>
    <row r="633" ht="12.75" customHeight="1">
      <c r="D633" s="140"/>
      <c r="E633" s="140"/>
    </row>
    <row r="634" ht="12.75" customHeight="1">
      <c r="D634" s="140"/>
      <c r="E634" s="140"/>
    </row>
    <row r="635" ht="12.75" customHeight="1">
      <c r="D635" s="140"/>
      <c r="E635" s="140"/>
    </row>
    <row r="636" ht="12.75" customHeight="1">
      <c r="D636" s="140"/>
      <c r="E636" s="140"/>
    </row>
    <row r="637" ht="12.75" customHeight="1">
      <c r="D637" s="140"/>
      <c r="E637" s="140"/>
    </row>
    <row r="638" ht="12.75" customHeight="1">
      <c r="D638" s="140"/>
      <c r="E638" s="140"/>
    </row>
    <row r="639" ht="12.75" customHeight="1">
      <c r="D639" s="140"/>
      <c r="E639" s="140"/>
    </row>
    <row r="640" ht="12.75" customHeight="1">
      <c r="D640" s="140"/>
      <c r="E640" s="140"/>
    </row>
    <row r="641" ht="12.75" customHeight="1">
      <c r="D641" s="140"/>
      <c r="E641" s="140"/>
    </row>
    <row r="642" ht="12.75" customHeight="1">
      <c r="D642" s="140"/>
      <c r="E642" s="140"/>
    </row>
    <row r="643" ht="12.75" customHeight="1">
      <c r="D643" s="140"/>
      <c r="E643" s="140"/>
    </row>
    <row r="644" ht="12.75" customHeight="1">
      <c r="D644" s="140"/>
      <c r="E644" s="140"/>
    </row>
    <row r="645" ht="12.75" customHeight="1">
      <c r="D645" s="140"/>
      <c r="E645" s="140"/>
    </row>
    <row r="646" ht="12.75" customHeight="1">
      <c r="D646" s="140"/>
      <c r="E646" s="140"/>
    </row>
    <row r="647" ht="12.75" customHeight="1">
      <c r="D647" s="140"/>
      <c r="E647" s="140"/>
    </row>
    <row r="648" ht="12.75" customHeight="1">
      <c r="D648" s="140"/>
      <c r="E648" s="140"/>
    </row>
    <row r="649" ht="12.75" customHeight="1">
      <c r="D649" s="140"/>
      <c r="E649" s="140"/>
    </row>
    <row r="650" ht="12.75" customHeight="1">
      <c r="D650" s="140"/>
      <c r="E650" s="140"/>
    </row>
    <row r="651" ht="12.75" customHeight="1">
      <c r="D651" s="140"/>
      <c r="E651" s="140"/>
    </row>
    <row r="652" ht="12.75" customHeight="1">
      <c r="D652" s="140"/>
      <c r="E652" s="140"/>
    </row>
    <row r="653" ht="12.75" customHeight="1">
      <c r="D653" s="140"/>
      <c r="E653" s="140"/>
    </row>
    <row r="654" ht="12.75" customHeight="1">
      <c r="D654" s="140"/>
      <c r="E654" s="140"/>
    </row>
    <row r="655" ht="12.75" customHeight="1">
      <c r="D655" s="140"/>
      <c r="E655" s="140"/>
    </row>
    <row r="656" ht="12.75" customHeight="1">
      <c r="D656" s="140"/>
      <c r="E656" s="140"/>
    </row>
    <row r="657" ht="12.75" customHeight="1">
      <c r="D657" s="140"/>
      <c r="E657" s="140"/>
    </row>
    <row r="658" ht="12.75" customHeight="1">
      <c r="D658" s="140"/>
      <c r="E658" s="140"/>
    </row>
    <row r="659" ht="12.75" customHeight="1">
      <c r="D659" s="140"/>
      <c r="E659" s="140"/>
    </row>
    <row r="660" ht="12.75" customHeight="1">
      <c r="D660" s="140"/>
      <c r="E660" s="140"/>
    </row>
    <row r="661" ht="12.75" customHeight="1">
      <c r="D661" s="140"/>
      <c r="E661" s="140"/>
    </row>
    <row r="662" ht="12.75" customHeight="1">
      <c r="D662" s="140"/>
      <c r="E662" s="140"/>
    </row>
    <row r="663" ht="12.75" customHeight="1">
      <c r="D663" s="140"/>
      <c r="E663" s="140"/>
    </row>
    <row r="664" ht="12.75" customHeight="1">
      <c r="D664" s="140"/>
      <c r="E664" s="140"/>
    </row>
    <row r="665" ht="12.75" customHeight="1">
      <c r="D665" s="140"/>
      <c r="E665" s="140"/>
    </row>
    <row r="666" ht="12.75" customHeight="1">
      <c r="D666" s="140"/>
      <c r="E666" s="140"/>
    </row>
    <row r="667" ht="12.75" customHeight="1">
      <c r="D667" s="140"/>
      <c r="E667" s="140"/>
    </row>
    <row r="668" ht="12.75" customHeight="1">
      <c r="D668" s="140"/>
      <c r="E668" s="140"/>
    </row>
    <row r="669" ht="12.75" customHeight="1">
      <c r="D669" s="140"/>
      <c r="E669" s="140"/>
    </row>
    <row r="670" ht="12.75" customHeight="1">
      <c r="D670" s="140"/>
      <c r="E670" s="140"/>
    </row>
    <row r="671" ht="12.75" customHeight="1">
      <c r="D671" s="140"/>
      <c r="E671" s="140"/>
    </row>
    <row r="672" ht="12.75" customHeight="1">
      <c r="D672" s="140"/>
      <c r="E672" s="140"/>
    </row>
    <row r="673" ht="12.75" customHeight="1">
      <c r="D673" s="140"/>
      <c r="E673" s="140"/>
    </row>
    <row r="674" ht="12.75" customHeight="1">
      <c r="D674" s="140"/>
      <c r="E674" s="140"/>
    </row>
    <row r="675" ht="12.75" customHeight="1">
      <c r="D675" s="140"/>
      <c r="E675" s="140"/>
    </row>
    <row r="676" ht="12.75" customHeight="1">
      <c r="D676" s="140"/>
      <c r="E676" s="140"/>
    </row>
    <row r="677" ht="12.75" customHeight="1">
      <c r="D677" s="140"/>
      <c r="E677" s="140"/>
    </row>
    <row r="678" ht="12.75" customHeight="1">
      <c r="D678" s="140"/>
      <c r="E678" s="140"/>
    </row>
    <row r="679" ht="12.75" customHeight="1">
      <c r="D679" s="140"/>
      <c r="E679" s="140"/>
    </row>
    <row r="680" ht="12.75" customHeight="1">
      <c r="D680" s="140"/>
      <c r="E680" s="140"/>
    </row>
    <row r="681" ht="12.75" customHeight="1">
      <c r="D681" s="140"/>
      <c r="E681" s="140"/>
    </row>
    <row r="682" ht="12.75" customHeight="1">
      <c r="D682" s="140"/>
      <c r="E682" s="140"/>
    </row>
    <row r="683" ht="12.75" customHeight="1">
      <c r="D683" s="140"/>
      <c r="E683" s="140"/>
    </row>
    <row r="684" ht="12.75" customHeight="1">
      <c r="D684" s="140"/>
      <c r="E684" s="140"/>
    </row>
    <row r="685" ht="12.75" customHeight="1">
      <c r="D685" s="140"/>
      <c r="E685" s="140"/>
    </row>
    <row r="686" ht="12.75" customHeight="1">
      <c r="D686" s="140"/>
      <c r="E686" s="140"/>
    </row>
    <row r="687" ht="12.75" customHeight="1">
      <c r="D687" s="140"/>
      <c r="E687" s="140"/>
    </row>
    <row r="688" ht="12.75" customHeight="1">
      <c r="D688" s="140"/>
      <c r="E688" s="140"/>
    </row>
    <row r="689" ht="12.75" customHeight="1">
      <c r="D689" s="140"/>
      <c r="E689" s="140"/>
    </row>
    <row r="690" ht="12.75" customHeight="1">
      <c r="D690" s="140"/>
      <c r="E690" s="140"/>
    </row>
    <row r="691" ht="12.75" customHeight="1">
      <c r="D691" s="140"/>
      <c r="E691" s="140"/>
    </row>
    <row r="692" ht="12.75" customHeight="1">
      <c r="D692" s="140"/>
      <c r="E692" s="140"/>
    </row>
    <row r="693" ht="12.75" customHeight="1">
      <c r="D693" s="140"/>
      <c r="E693" s="140"/>
    </row>
    <row r="694" ht="12.75" customHeight="1">
      <c r="D694" s="140"/>
      <c r="E694" s="140"/>
    </row>
    <row r="695" ht="12.75" customHeight="1">
      <c r="D695" s="140"/>
      <c r="E695" s="140"/>
    </row>
    <row r="696" ht="12.75" customHeight="1">
      <c r="D696" s="140"/>
      <c r="E696" s="140"/>
    </row>
    <row r="697" ht="12.75" customHeight="1">
      <c r="D697" s="140"/>
      <c r="E697" s="140"/>
    </row>
    <row r="698" ht="12.75" customHeight="1">
      <c r="D698" s="140"/>
      <c r="E698" s="140"/>
    </row>
    <row r="699" ht="12.75" customHeight="1">
      <c r="D699" s="140"/>
      <c r="E699" s="140"/>
    </row>
    <row r="700" ht="12.75" customHeight="1">
      <c r="D700" s="140"/>
      <c r="E700" s="140"/>
    </row>
    <row r="701" ht="12.75" customHeight="1">
      <c r="D701" s="140"/>
      <c r="E701" s="140"/>
    </row>
    <row r="702" ht="12.75" customHeight="1">
      <c r="D702" s="140"/>
      <c r="E702" s="140"/>
    </row>
    <row r="703" ht="12.75" customHeight="1">
      <c r="D703" s="140"/>
      <c r="E703" s="140"/>
    </row>
    <row r="704" ht="12.75" customHeight="1">
      <c r="D704" s="140"/>
      <c r="E704" s="140"/>
    </row>
    <row r="705" ht="12.75" customHeight="1">
      <c r="D705" s="140"/>
      <c r="E705" s="140"/>
    </row>
    <row r="706" ht="12.75" customHeight="1">
      <c r="D706" s="140"/>
      <c r="E706" s="140"/>
    </row>
    <row r="707" ht="12.75" customHeight="1">
      <c r="D707" s="140"/>
      <c r="E707" s="140"/>
    </row>
    <row r="708" ht="12.75" customHeight="1">
      <c r="D708" s="140"/>
      <c r="E708" s="140"/>
    </row>
    <row r="709" ht="12.75" customHeight="1">
      <c r="D709" s="140"/>
      <c r="E709" s="140"/>
    </row>
    <row r="710" ht="12.75" customHeight="1">
      <c r="D710" s="140"/>
      <c r="E710" s="140"/>
    </row>
    <row r="711" ht="12.75" customHeight="1">
      <c r="D711" s="140"/>
      <c r="E711" s="140"/>
    </row>
    <row r="712" ht="12.75" customHeight="1">
      <c r="D712" s="140"/>
      <c r="E712" s="140"/>
    </row>
    <row r="713" ht="12.75" customHeight="1">
      <c r="D713" s="140"/>
      <c r="E713" s="140"/>
    </row>
    <row r="714" ht="12.75" customHeight="1">
      <c r="D714" s="140"/>
      <c r="E714" s="140"/>
    </row>
    <row r="715" ht="12.75" customHeight="1">
      <c r="D715" s="140"/>
      <c r="E715" s="140"/>
    </row>
    <row r="716" ht="12.75" customHeight="1">
      <c r="D716" s="140"/>
      <c r="E716" s="140"/>
    </row>
    <row r="717" ht="12.75" customHeight="1">
      <c r="D717" s="140"/>
      <c r="E717" s="140"/>
    </row>
    <row r="718" ht="12.75" customHeight="1">
      <c r="D718" s="140"/>
      <c r="E718" s="140"/>
    </row>
    <row r="719" ht="12.75" customHeight="1">
      <c r="D719" s="140"/>
      <c r="E719" s="140"/>
    </row>
    <row r="720" ht="12.75" customHeight="1">
      <c r="D720" s="140"/>
      <c r="E720" s="140"/>
    </row>
    <row r="721" ht="12.75" customHeight="1">
      <c r="D721" s="140"/>
      <c r="E721" s="140"/>
    </row>
    <row r="722" ht="12.75" customHeight="1">
      <c r="D722" s="140"/>
      <c r="E722" s="140"/>
    </row>
    <row r="723" ht="12.75" customHeight="1">
      <c r="D723" s="140"/>
      <c r="E723" s="140"/>
    </row>
    <row r="724" ht="12.75" customHeight="1">
      <c r="D724" s="140"/>
      <c r="E724" s="140"/>
    </row>
    <row r="725" ht="12.75" customHeight="1">
      <c r="D725" s="140"/>
      <c r="E725" s="140"/>
    </row>
    <row r="726" ht="12.75" customHeight="1">
      <c r="D726" s="140"/>
      <c r="E726" s="140"/>
    </row>
    <row r="727" ht="12.75" customHeight="1">
      <c r="D727" s="140"/>
      <c r="E727" s="140"/>
    </row>
    <row r="728" ht="12.75" customHeight="1">
      <c r="D728" s="140"/>
      <c r="E728" s="140"/>
    </row>
    <row r="729" ht="12.75" customHeight="1">
      <c r="D729" s="140"/>
      <c r="E729" s="140"/>
    </row>
    <row r="730" ht="12.75" customHeight="1">
      <c r="D730" s="140"/>
      <c r="E730" s="140"/>
    </row>
    <row r="731" ht="12.75" customHeight="1">
      <c r="D731" s="140"/>
      <c r="E731" s="140"/>
    </row>
    <row r="732" ht="12.75" customHeight="1">
      <c r="D732" s="140"/>
      <c r="E732" s="140"/>
    </row>
    <row r="733" ht="12.75" customHeight="1">
      <c r="D733" s="140"/>
      <c r="E733" s="140"/>
    </row>
    <row r="734" ht="12.75" customHeight="1">
      <c r="D734" s="140"/>
      <c r="E734" s="140"/>
    </row>
    <row r="735" ht="12.75" customHeight="1">
      <c r="D735" s="140"/>
      <c r="E735" s="140"/>
    </row>
    <row r="736" ht="12.75" customHeight="1">
      <c r="D736" s="140"/>
      <c r="E736" s="140"/>
    </row>
    <row r="737" ht="12.75" customHeight="1">
      <c r="D737" s="140"/>
      <c r="E737" s="140"/>
    </row>
    <row r="738" ht="12.75" customHeight="1">
      <c r="D738" s="140"/>
      <c r="E738" s="140"/>
    </row>
    <row r="739" ht="12.75" customHeight="1">
      <c r="D739" s="140"/>
      <c r="E739" s="140"/>
    </row>
    <row r="740" ht="12.75" customHeight="1">
      <c r="D740" s="140"/>
      <c r="E740" s="140"/>
    </row>
    <row r="741" ht="12.75" customHeight="1">
      <c r="D741" s="140"/>
      <c r="E741" s="140"/>
    </row>
    <row r="742" ht="12.75" customHeight="1">
      <c r="D742" s="140"/>
      <c r="E742" s="140"/>
    </row>
    <row r="743" ht="12.75" customHeight="1">
      <c r="D743" s="140"/>
      <c r="E743" s="140"/>
    </row>
    <row r="744" ht="12.75" customHeight="1">
      <c r="D744" s="140"/>
      <c r="E744" s="140"/>
    </row>
    <row r="745" ht="12.75" customHeight="1">
      <c r="D745" s="140"/>
      <c r="E745" s="140"/>
    </row>
    <row r="746" ht="12.75" customHeight="1">
      <c r="D746" s="140"/>
      <c r="E746" s="140"/>
    </row>
    <row r="747" ht="12.75" customHeight="1">
      <c r="D747" s="140"/>
      <c r="E747" s="140"/>
    </row>
    <row r="748" ht="12.75" customHeight="1">
      <c r="D748" s="140"/>
      <c r="E748" s="140"/>
    </row>
    <row r="749" ht="12.75" customHeight="1">
      <c r="D749" s="140"/>
      <c r="E749" s="140"/>
    </row>
    <row r="750" ht="12.75" customHeight="1">
      <c r="D750" s="140"/>
      <c r="E750" s="140"/>
    </row>
    <row r="751" ht="12.75" customHeight="1">
      <c r="D751" s="140"/>
      <c r="E751" s="140"/>
    </row>
    <row r="752" ht="12.75" customHeight="1">
      <c r="D752" s="140"/>
      <c r="E752" s="140"/>
    </row>
    <row r="753" ht="12.75" customHeight="1">
      <c r="D753" s="140"/>
      <c r="E753" s="140"/>
    </row>
    <row r="754" ht="12.75" customHeight="1">
      <c r="D754" s="140"/>
      <c r="E754" s="140"/>
    </row>
    <row r="755" ht="12.75" customHeight="1">
      <c r="D755" s="140"/>
      <c r="E755" s="140"/>
    </row>
    <row r="756" ht="12.75" customHeight="1">
      <c r="D756" s="140"/>
      <c r="E756" s="140"/>
    </row>
    <row r="757" ht="12.75" customHeight="1">
      <c r="D757" s="140"/>
      <c r="E757" s="140"/>
    </row>
    <row r="758" ht="12.75" customHeight="1">
      <c r="D758" s="140"/>
      <c r="E758" s="140"/>
    </row>
    <row r="759" ht="12.75" customHeight="1">
      <c r="D759" s="140"/>
      <c r="E759" s="140"/>
    </row>
    <row r="760" ht="12.75" customHeight="1">
      <c r="D760" s="140"/>
      <c r="E760" s="140"/>
    </row>
    <row r="761" ht="12.75" customHeight="1">
      <c r="D761" s="140"/>
      <c r="E761" s="140"/>
    </row>
    <row r="762" ht="12.75" customHeight="1">
      <c r="D762" s="140"/>
      <c r="E762" s="140"/>
    </row>
    <row r="763" ht="12.75" customHeight="1">
      <c r="D763" s="140"/>
      <c r="E763" s="140"/>
    </row>
    <row r="764" ht="12.75" customHeight="1">
      <c r="D764" s="140"/>
      <c r="E764" s="140"/>
    </row>
    <row r="765" ht="12.75" customHeight="1">
      <c r="D765" s="140"/>
      <c r="E765" s="140"/>
    </row>
    <row r="766" ht="12.75" customHeight="1">
      <c r="D766" s="140"/>
      <c r="E766" s="140"/>
    </row>
    <row r="767" ht="12.75" customHeight="1">
      <c r="D767" s="140"/>
      <c r="E767" s="140"/>
    </row>
    <row r="768" ht="12.75" customHeight="1">
      <c r="D768" s="140"/>
      <c r="E768" s="140"/>
    </row>
    <row r="769" ht="12.75" customHeight="1">
      <c r="D769" s="140"/>
      <c r="E769" s="140"/>
    </row>
    <row r="770" ht="12.75" customHeight="1">
      <c r="D770" s="140"/>
      <c r="E770" s="140"/>
    </row>
    <row r="771" ht="12.75" customHeight="1">
      <c r="D771" s="140"/>
      <c r="E771" s="140"/>
    </row>
    <row r="772" ht="12.75" customHeight="1">
      <c r="D772" s="140"/>
      <c r="E772" s="140"/>
    </row>
    <row r="773" ht="12.75" customHeight="1">
      <c r="D773" s="140"/>
      <c r="E773" s="140"/>
    </row>
    <row r="774" ht="12.75" customHeight="1">
      <c r="D774" s="140"/>
      <c r="E774" s="140"/>
    </row>
    <row r="775" ht="12.75" customHeight="1">
      <c r="D775" s="140"/>
      <c r="E775" s="140"/>
    </row>
    <row r="776" ht="12.75" customHeight="1">
      <c r="D776" s="140"/>
      <c r="E776" s="140"/>
    </row>
    <row r="777" ht="12.75" customHeight="1">
      <c r="D777" s="140"/>
      <c r="E777" s="140"/>
    </row>
    <row r="778" ht="12.75" customHeight="1">
      <c r="D778" s="140"/>
      <c r="E778" s="140"/>
    </row>
    <row r="779" ht="12.75" customHeight="1">
      <c r="D779" s="140"/>
      <c r="E779" s="140"/>
    </row>
    <row r="780" ht="12.75" customHeight="1">
      <c r="D780" s="140"/>
      <c r="E780" s="140"/>
    </row>
    <row r="781" ht="12.75" customHeight="1">
      <c r="D781" s="140"/>
      <c r="E781" s="140"/>
    </row>
    <row r="782" ht="12.75" customHeight="1">
      <c r="D782" s="140"/>
      <c r="E782" s="140"/>
    </row>
    <row r="783" ht="12.75" customHeight="1">
      <c r="D783" s="140"/>
      <c r="E783" s="140"/>
    </row>
    <row r="784" ht="12.75" customHeight="1">
      <c r="D784" s="140"/>
      <c r="E784" s="140"/>
    </row>
    <row r="785" ht="12.75" customHeight="1">
      <c r="D785" s="140"/>
      <c r="E785" s="140"/>
    </row>
    <row r="786" ht="12.75" customHeight="1">
      <c r="D786" s="140"/>
      <c r="E786" s="140"/>
    </row>
    <row r="787" ht="12.75" customHeight="1">
      <c r="D787" s="140"/>
      <c r="E787" s="140"/>
    </row>
    <row r="788" ht="12.75" customHeight="1">
      <c r="D788" s="140"/>
      <c r="E788" s="140"/>
    </row>
    <row r="789" ht="12.75" customHeight="1">
      <c r="D789" s="140"/>
      <c r="E789" s="140"/>
    </row>
    <row r="790" ht="12.75" customHeight="1">
      <c r="D790" s="140"/>
      <c r="E790" s="140"/>
    </row>
    <row r="791" ht="12.75" customHeight="1">
      <c r="D791" s="140"/>
      <c r="E791" s="140"/>
    </row>
    <row r="792" ht="12.75" customHeight="1">
      <c r="D792" s="140"/>
      <c r="E792" s="140"/>
    </row>
    <row r="793" ht="12.75" customHeight="1">
      <c r="D793" s="140"/>
      <c r="E793" s="140"/>
    </row>
    <row r="794" ht="12.75" customHeight="1">
      <c r="D794" s="140"/>
      <c r="E794" s="140"/>
    </row>
    <row r="795" ht="12.75" customHeight="1">
      <c r="D795" s="140"/>
      <c r="E795" s="140"/>
    </row>
    <row r="796" ht="12.75" customHeight="1">
      <c r="D796" s="140"/>
      <c r="E796" s="140"/>
    </row>
    <row r="797" ht="12.75" customHeight="1">
      <c r="D797" s="140"/>
      <c r="E797" s="140"/>
    </row>
    <row r="798" ht="12.75" customHeight="1">
      <c r="D798" s="140"/>
      <c r="E798" s="140"/>
    </row>
    <row r="799" ht="12.75" customHeight="1">
      <c r="D799" s="140"/>
      <c r="E799" s="140"/>
    </row>
    <row r="800" ht="12.75" customHeight="1">
      <c r="D800" s="140"/>
      <c r="E800" s="140"/>
    </row>
    <row r="801" ht="12.75" customHeight="1">
      <c r="D801" s="140"/>
      <c r="E801" s="140"/>
    </row>
    <row r="802" ht="12.75" customHeight="1">
      <c r="D802" s="140"/>
      <c r="E802" s="140"/>
    </row>
    <row r="803" ht="12.75" customHeight="1">
      <c r="D803" s="140"/>
      <c r="E803" s="140"/>
    </row>
    <row r="804" ht="12.75" customHeight="1">
      <c r="D804" s="140"/>
      <c r="E804" s="140"/>
    </row>
    <row r="805" ht="12.75" customHeight="1">
      <c r="D805" s="140"/>
      <c r="E805" s="140"/>
    </row>
    <row r="806" ht="12.75" customHeight="1">
      <c r="D806" s="140"/>
      <c r="E806" s="140"/>
    </row>
    <row r="807" ht="12.75" customHeight="1">
      <c r="D807" s="140"/>
      <c r="E807" s="140"/>
    </row>
    <row r="808" ht="12.75" customHeight="1">
      <c r="D808" s="140"/>
      <c r="E808" s="140"/>
    </row>
    <row r="809" ht="12.75" customHeight="1">
      <c r="D809" s="140"/>
      <c r="E809" s="140"/>
    </row>
    <row r="810" ht="12.75" customHeight="1">
      <c r="D810" s="140"/>
      <c r="E810" s="140"/>
    </row>
    <row r="811" ht="12.75" customHeight="1">
      <c r="D811" s="140"/>
      <c r="E811" s="140"/>
    </row>
    <row r="812" ht="12.75" customHeight="1">
      <c r="D812" s="140"/>
      <c r="E812" s="140"/>
    </row>
    <row r="813" ht="12.75" customHeight="1">
      <c r="D813" s="140"/>
      <c r="E813" s="140"/>
    </row>
    <row r="814" ht="12.75" customHeight="1">
      <c r="D814" s="140"/>
      <c r="E814" s="140"/>
    </row>
    <row r="815" ht="12.75" customHeight="1">
      <c r="D815" s="140"/>
      <c r="E815" s="140"/>
    </row>
    <row r="816" ht="12.75" customHeight="1">
      <c r="D816" s="140"/>
      <c r="E816" s="140"/>
    </row>
    <row r="817" ht="12.75" customHeight="1">
      <c r="D817" s="140"/>
      <c r="E817" s="140"/>
    </row>
    <row r="818" ht="12.75" customHeight="1">
      <c r="D818" s="140"/>
      <c r="E818" s="140"/>
    </row>
    <row r="819" ht="12.75" customHeight="1">
      <c r="D819" s="140"/>
      <c r="E819" s="140"/>
    </row>
    <row r="820" ht="12.75" customHeight="1">
      <c r="D820" s="140"/>
      <c r="E820" s="140"/>
    </row>
    <row r="821" ht="12.75" customHeight="1">
      <c r="D821" s="140"/>
      <c r="E821" s="140"/>
    </row>
    <row r="822" ht="12.75" customHeight="1">
      <c r="D822" s="140"/>
      <c r="E822" s="140"/>
    </row>
    <row r="823" ht="12.75" customHeight="1">
      <c r="D823" s="140"/>
      <c r="E823" s="140"/>
    </row>
    <row r="824" ht="12.75" customHeight="1">
      <c r="D824" s="140"/>
      <c r="E824" s="140"/>
    </row>
    <row r="825" ht="12.75" customHeight="1">
      <c r="D825" s="140"/>
      <c r="E825" s="140"/>
    </row>
    <row r="826" ht="12.75" customHeight="1">
      <c r="D826" s="140"/>
      <c r="E826" s="140"/>
    </row>
    <row r="827" ht="12.75" customHeight="1">
      <c r="D827" s="140"/>
      <c r="E827" s="140"/>
    </row>
    <row r="828" ht="12.75" customHeight="1">
      <c r="D828" s="140"/>
      <c r="E828" s="140"/>
    </row>
    <row r="829" ht="12.75" customHeight="1">
      <c r="D829" s="140"/>
      <c r="E829" s="140"/>
    </row>
    <row r="830" ht="12.75" customHeight="1">
      <c r="D830" s="140"/>
      <c r="E830" s="140"/>
    </row>
    <row r="831" ht="12.75" customHeight="1">
      <c r="D831" s="140"/>
      <c r="E831" s="140"/>
    </row>
    <row r="832" ht="12.75" customHeight="1">
      <c r="D832" s="140"/>
      <c r="E832" s="140"/>
    </row>
    <row r="833" ht="12.75" customHeight="1">
      <c r="D833" s="140"/>
      <c r="E833" s="140"/>
    </row>
    <row r="834" ht="12.75" customHeight="1">
      <c r="D834" s="140"/>
      <c r="E834" s="140"/>
    </row>
    <row r="835" ht="12.75" customHeight="1">
      <c r="D835" s="140"/>
      <c r="E835" s="140"/>
    </row>
    <row r="836" ht="12.75" customHeight="1">
      <c r="D836" s="140"/>
      <c r="E836" s="140"/>
    </row>
    <row r="837" ht="12.75" customHeight="1">
      <c r="D837" s="140"/>
      <c r="E837" s="140"/>
    </row>
    <row r="838" ht="12.75" customHeight="1">
      <c r="D838" s="140"/>
      <c r="E838" s="140"/>
    </row>
    <row r="839" ht="12.75" customHeight="1">
      <c r="D839" s="140"/>
      <c r="E839" s="140"/>
    </row>
    <row r="840" ht="12.75" customHeight="1">
      <c r="D840" s="140"/>
      <c r="E840" s="140"/>
    </row>
    <row r="841" ht="12.75" customHeight="1">
      <c r="D841" s="140"/>
      <c r="E841" s="140"/>
    </row>
    <row r="842" ht="12.75" customHeight="1">
      <c r="D842" s="140"/>
      <c r="E842" s="140"/>
    </row>
    <row r="843" ht="12.75" customHeight="1">
      <c r="D843" s="140"/>
      <c r="E843" s="140"/>
    </row>
    <row r="844" ht="12.75" customHeight="1">
      <c r="D844" s="140"/>
      <c r="E844" s="140"/>
    </row>
    <row r="845" ht="12.75" customHeight="1">
      <c r="D845" s="140"/>
      <c r="E845" s="140"/>
    </row>
    <row r="846" ht="12.75" customHeight="1">
      <c r="D846" s="140"/>
      <c r="E846" s="140"/>
    </row>
    <row r="847" ht="12.75" customHeight="1">
      <c r="D847" s="140"/>
      <c r="E847" s="140"/>
    </row>
    <row r="848" ht="12.75" customHeight="1">
      <c r="D848" s="140"/>
      <c r="E848" s="140"/>
    </row>
    <row r="849" ht="12.75" customHeight="1">
      <c r="D849" s="140"/>
      <c r="E849" s="140"/>
    </row>
    <row r="850" ht="12.75" customHeight="1">
      <c r="D850" s="140"/>
      <c r="E850" s="140"/>
    </row>
    <row r="851" ht="12.75" customHeight="1">
      <c r="D851" s="140"/>
      <c r="E851" s="140"/>
    </row>
    <row r="852" ht="12.75" customHeight="1">
      <c r="D852" s="140"/>
      <c r="E852" s="140"/>
    </row>
    <row r="853" ht="12.75" customHeight="1">
      <c r="D853" s="140"/>
      <c r="E853" s="140"/>
    </row>
    <row r="854" ht="12.75" customHeight="1">
      <c r="D854" s="140"/>
      <c r="E854" s="140"/>
    </row>
    <row r="855" ht="12.75" customHeight="1">
      <c r="D855" s="140"/>
      <c r="E855" s="140"/>
    </row>
    <row r="856" ht="12.75" customHeight="1">
      <c r="D856" s="140"/>
      <c r="E856" s="140"/>
    </row>
    <row r="857" ht="12.75" customHeight="1">
      <c r="D857" s="140"/>
      <c r="E857" s="140"/>
    </row>
    <row r="858" ht="12.75" customHeight="1">
      <c r="D858" s="140"/>
      <c r="E858" s="140"/>
    </row>
    <row r="859" ht="12.75" customHeight="1">
      <c r="D859" s="140"/>
      <c r="E859" s="140"/>
    </row>
    <row r="860" ht="12.75" customHeight="1">
      <c r="D860" s="140"/>
      <c r="E860" s="140"/>
    </row>
    <row r="861" ht="12.75" customHeight="1">
      <c r="D861" s="140"/>
      <c r="E861" s="140"/>
    </row>
    <row r="862" ht="12.75" customHeight="1">
      <c r="D862" s="140"/>
      <c r="E862" s="140"/>
    </row>
    <row r="863" ht="12.75" customHeight="1">
      <c r="D863" s="140"/>
      <c r="E863" s="140"/>
    </row>
    <row r="864" ht="12.75" customHeight="1">
      <c r="D864" s="140"/>
      <c r="E864" s="140"/>
    </row>
    <row r="865" ht="12.75" customHeight="1">
      <c r="D865" s="140"/>
      <c r="E865" s="140"/>
    </row>
    <row r="866" ht="12.75" customHeight="1">
      <c r="D866" s="140"/>
      <c r="E866" s="140"/>
    </row>
    <row r="867" ht="12.75" customHeight="1">
      <c r="D867" s="140"/>
      <c r="E867" s="140"/>
    </row>
    <row r="868" ht="12.75" customHeight="1">
      <c r="D868" s="140"/>
      <c r="E868" s="140"/>
    </row>
    <row r="869" ht="12.75" customHeight="1">
      <c r="D869" s="140"/>
      <c r="E869" s="140"/>
    </row>
    <row r="870" ht="12.75" customHeight="1">
      <c r="D870" s="140"/>
      <c r="E870" s="140"/>
    </row>
    <row r="871" ht="12.75" customHeight="1">
      <c r="D871" s="140"/>
      <c r="E871" s="140"/>
    </row>
    <row r="872" ht="12.75" customHeight="1">
      <c r="D872" s="140"/>
      <c r="E872" s="140"/>
    </row>
    <row r="873" ht="12.75" customHeight="1">
      <c r="D873" s="140"/>
      <c r="E873" s="140"/>
    </row>
    <row r="874" ht="12.75" customHeight="1">
      <c r="D874" s="140"/>
      <c r="E874" s="140"/>
    </row>
    <row r="875" ht="12.75" customHeight="1">
      <c r="D875" s="140"/>
      <c r="E875" s="140"/>
    </row>
    <row r="876" ht="12.75" customHeight="1">
      <c r="D876" s="140"/>
      <c r="E876" s="140"/>
    </row>
    <row r="877" ht="12.75" customHeight="1">
      <c r="D877" s="140"/>
      <c r="E877" s="140"/>
    </row>
    <row r="878" ht="12.75" customHeight="1">
      <c r="D878" s="140"/>
      <c r="E878" s="140"/>
    </row>
    <row r="879" ht="12.75" customHeight="1">
      <c r="D879" s="140"/>
      <c r="E879" s="140"/>
    </row>
    <row r="880" ht="12.75" customHeight="1">
      <c r="D880" s="140"/>
      <c r="E880" s="140"/>
    </row>
    <row r="881" ht="12.75" customHeight="1">
      <c r="D881" s="140"/>
      <c r="E881" s="140"/>
    </row>
    <row r="882" ht="12.75" customHeight="1">
      <c r="D882" s="140"/>
      <c r="E882" s="140"/>
    </row>
    <row r="883" ht="12.75" customHeight="1">
      <c r="D883" s="140"/>
      <c r="E883" s="140"/>
    </row>
    <row r="884" ht="12.75" customHeight="1">
      <c r="D884" s="140"/>
      <c r="E884" s="140"/>
    </row>
    <row r="885" ht="12.75" customHeight="1">
      <c r="D885" s="140"/>
      <c r="E885" s="140"/>
    </row>
    <row r="886" ht="12.75" customHeight="1">
      <c r="D886" s="140"/>
      <c r="E886" s="140"/>
    </row>
    <row r="887" ht="12.75" customHeight="1">
      <c r="D887" s="140"/>
      <c r="E887" s="140"/>
    </row>
    <row r="888" ht="12.75" customHeight="1">
      <c r="D888" s="140"/>
      <c r="E888" s="140"/>
    </row>
    <row r="889" ht="12.75" customHeight="1">
      <c r="D889" s="140"/>
      <c r="E889" s="140"/>
    </row>
    <row r="890" ht="12.75" customHeight="1">
      <c r="D890" s="140"/>
      <c r="E890" s="140"/>
    </row>
    <row r="891" ht="12.75" customHeight="1">
      <c r="D891" s="140"/>
      <c r="E891" s="140"/>
    </row>
    <row r="892" ht="12.75" customHeight="1">
      <c r="D892" s="140"/>
      <c r="E892" s="140"/>
    </row>
    <row r="893" ht="12.75" customHeight="1">
      <c r="D893" s="140"/>
      <c r="E893" s="140"/>
    </row>
    <row r="894" ht="12.75" customHeight="1">
      <c r="D894" s="140"/>
      <c r="E894" s="140"/>
    </row>
    <row r="895" ht="12.75" customHeight="1">
      <c r="D895" s="140"/>
      <c r="E895" s="140"/>
    </row>
    <row r="896" ht="12.75" customHeight="1">
      <c r="D896" s="140"/>
      <c r="E896" s="140"/>
    </row>
    <row r="897" ht="12.75" customHeight="1">
      <c r="D897" s="140"/>
      <c r="E897" s="140"/>
    </row>
    <row r="898" ht="12.75" customHeight="1">
      <c r="D898" s="140"/>
      <c r="E898" s="140"/>
    </row>
    <row r="899" ht="12.75" customHeight="1">
      <c r="D899" s="140"/>
      <c r="E899" s="140"/>
    </row>
    <row r="900" ht="12.75" customHeight="1">
      <c r="D900" s="140"/>
      <c r="E900" s="140"/>
    </row>
    <row r="901" ht="12.75" customHeight="1">
      <c r="D901" s="140"/>
      <c r="E901" s="140"/>
    </row>
    <row r="902" ht="12.75" customHeight="1">
      <c r="D902" s="140"/>
      <c r="E902" s="140"/>
    </row>
    <row r="903" ht="12.75" customHeight="1">
      <c r="D903" s="140"/>
      <c r="E903" s="140"/>
    </row>
    <row r="904" ht="12.75" customHeight="1">
      <c r="D904" s="140"/>
      <c r="E904" s="140"/>
    </row>
    <row r="905" ht="12.75" customHeight="1">
      <c r="D905" s="140"/>
      <c r="E905" s="140"/>
    </row>
    <row r="906" ht="12.75" customHeight="1">
      <c r="D906" s="140"/>
      <c r="E906" s="140"/>
    </row>
    <row r="907" ht="12.75" customHeight="1">
      <c r="D907" s="140"/>
      <c r="E907" s="140"/>
    </row>
    <row r="908" ht="12.75" customHeight="1">
      <c r="D908" s="140"/>
      <c r="E908" s="140"/>
    </row>
    <row r="909" ht="12.75" customHeight="1">
      <c r="D909" s="140"/>
      <c r="E909" s="140"/>
    </row>
    <row r="910" ht="12.75" customHeight="1">
      <c r="D910" s="140"/>
      <c r="E910" s="140"/>
    </row>
    <row r="911" ht="12.75" customHeight="1">
      <c r="D911" s="140"/>
      <c r="E911" s="140"/>
    </row>
    <row r="912" ht="12.75" customHeight="1">
      <c r="D912" s="140"/>
      <c r="E912" s="140"/>
    </row>
    <row r="913" ht="12.75" customHeight="1">
      <c r="D913" s="140"/>
      <c r="E913" s="140"/>
    </row>
    <row r="914" ht="12.75" customHeight="1">
      <c r="D914" s="140"/>
      <c r="E914" s="140"/>
    </row>
    <row r="915" ht="12.75" customHeight="1">
      <c r="D915" s="140"/>
      <c r="E915" s="140"/>
    </row>
    <row r="916" ht="12.75" customHeight="1">
      <c r="D916" s="140"/>
      <c r="E916" s="140"/>
    </row>
    <row r="917" ht="12.75" customHeight="1">
      <c r="D917" s="140"/>
      <c r="E917" s="140"/>
    </row>
    <row r="918" ht="12.75" customHeight="1">
      <c r="D918" s="140"/>
      <c r="E918" s="140"/>
    </row>
    <row r="919" ht="12.75" customHeight="1">
      <c r="D919" s="140"/>
      <c r="E919" s="140"/>
    </row>
    <row r="920" ht="12.75" customHeight="1">
      <c r="D920" s="140"/>
      <c r="E920" s="140"/>
    </row>
    <row r="921" ht="12.75" customHeight="1">
      <c r="D921" s="140"/>
      <c r="E921" s="140"/>
    </row>
    <row r="922" ht="12.75" customHeight="1">
      <c r="D922" s="140"/>
      <c r="E922" s="140"/>
    </row>
    <row r="923" ht="12.75" customHeight="1">
      <c r="D923" s="140"/>
      <c r="E923" s="140"/>
    </row>
    <row r="924" ht="12.75" customHeight="1">
      <c r="D924" s="140"/>
      <c r="E924" s="140"/>
    </row>
    <row r="925" ht="12.75" customHeight="1">
      <c r="D925" s="140"/>
      <c r="E925" s="140"/>
    </row>
    <row r="926" ht="12.75" customHeight="1">
      <c r="D926" s="140"/>
      <c r="E926" s="140"/>
    </row>
    <row r="927" ht="12.75" customHeight="1">
      <c r="D927" s="140"/>
      <c r="E927" s="140"/>
    </row>
    <row r="928" ht="12.75" customHeight="1">
      <c r="D928" s="140"/>
      <c r="E928" s="140"/>
    </row>
    <row r="929" ht="12.75" customHeight="1">
      <c r="D929" s="140"/>
      <c r="E929" s="140"/>
    </row>
    <row r="930" ht="12.75" customHeight="1">
      <c r="D930" s="140"/>
      <c r="E930" s="140"/>
    </row>
    <row r="931" ht="12.75" customHeight="1">
      <c r="D931" s="140"/>
      <c r="E931" s="140"/>
    </row>
    <row r="932" ht="12.75" customHeight="1">
      <c r="D932" s="140"/>
      <c r="E932" s="140"/>
    </row>
    <row r="933" ht="12.75" customHeight="1">
      <c r="D933" s="140"/>
      <c r="E933" s="140"/>
    </row>
    <row r="934" ht="12.75" customHeight="1">
      <c r="D934" s="140"/>
      <c r="E934" s="140"/>
    </row>
    <row r="935" ht="12.75" customHeight="1">
      <c r="D935" s="140"/>
      <c r="E935" s="140"/>
    </row>
    <row r="936" ht="12.75" customHeight="1">
      <c r="D936" s="140"/>
      <c r="E936" s="140"/>
    </row>
    <row r="937" ht="12.75" customHeight="1">
      <c r="D937" s="140"/>
      <c r="E937" s="140"/>
    </row>
    <row r="938" ht="12.75" customHeight="1">
      <c r="D938" s="140"/>
      <c r="E938" s="140"/>
    </row>
    <row r="939" ht="12.75" customHeight="1">
      <c r="D939" s="140"/>
      <c r="E939" s="140"/>
    </row>
    <row r="940" ht="12.75" customHeight="1">
      <c r="D940" s="140"/>
      <c r="E940" s="140"/>
    </row>
    <row r="941" ht="12.75" customHeight="1">
      <c r="D941" s="140"/>
      <c r="E941" s="140"/>
    </row>
    <row r="942" ht="12.75" customHeight="1">
      <c r="D942" s="140"/>
      <c r="E942" s="140"/>
    </row>
    <row r="943" ht="12.75" customHeight="1">
      <c r="D943" s="140"/>
      <c r="E943" s="140"/>
    </row>
    <row r="944" ht="12.75" customHeight="1">
      <c r="D944" s="140"/>
      <c r="E944" s="140"/>
    </row>
    <row r="945" ht="12.75" customHeight="1">
      <c r="D945" s="140"/>
      <c r="E945" s="140"/>
    </row>
    <row r="946" ht="12.75" customHeight="1">
      <c r="D946" s="140"/>
      <c r="E946" s="140"/>
    </row>
    <row r="947" ht="12.75" customHeight="1">
      <c r="D947" s="140"/>
      <c r="E947" s="140"/>
    </row>
    <row r="948" ht="12.75" customHeight="1">
      <c r="D948" s="140"/>
      <c r="E948" s="140"/>
    </row>
    <row r="949" ht="12.75" customHeight="1">
      <c r="D949" s="140"/>
      <c r="E949" s="140"/>
    </row>
    <row r="950" ht="12.75" customHeight="1">
      <c r="D950" s="140"/>
      <c r="E950" s="140"/>
    </row>
    <row r="951" ht="12.75" customHeight="1">
      <c r="D951" s="140"/>
      <c r="E951" s="140"/>
    </row>
    <row r="952" ht="12.75" customHeight="1">
      <c r="D952" s="140"/>
      <c r="E952" s="140"/>
    </row>
    <row r="953" ht="12.75" customHeight="1">
      <c r="D953" s="140"/>
      <c r="E953" s="140"/>
    </row>
    <row r="954" ht="12.75" customHeight="1">
      <c r="D954" s="140"/>
      <c r="E954" s="140"/>
    </row>
    <row r="955" ht="12.75" customHeight="1">
      <c r="D955" s="140"/>
      <c r="E955" s="140"/>
    </row>
    <row r="956" ht="12.75" customHeight="1">
      <c r="D956" s="140"/>
      <c r="E956" s="140"/>
    </row>
    <row r="957" ht="12.75" customHeight="1">
      <c r="D957" s="140"/>
      <c r="E957" s="140"/>
    </row>
    <row r="958" ht="12.75" customHeight="1">
      <c r="D958" s="140"/>
      <c r="E958" s="140"/>
    </row>
    <row r="959" ht="12.75" customHeight="1">
      <c r="D959" s="140"/>
      <c r="E959" s="140"/>
    </row>
    <row r="960" ht="12.75" customHeight="1">
      <c r="D960" s="140"/>
      <c r="E960" s="140"/>
    </row>
    <row r="961" ht="12.75" customHeight="1">
      <c r="D961" s="140"/>
      <c r="E961" s="140"/>
    </row>
    <row r="962" ht="12.75" customHeight="1">
      <c r="D962" s="140"/>
      <c r="E962" s="140"/>
    </row>
    <row r="963" ht="12.75" customHeight="1">
      <c r="D963" s="140"/>
      <c r="E963" s="140"/>
    </row>
    <row r="964" ht="12.75" customHeight="1">
      <c r="D964" s="140"/>
      <c r="E964" s="140"/>
    </row>
    <row r="965" ht="12.75" customHeight="1">
      <c r="D965" s="140"/>
      <c r="E965" s="140"/>
    </row>
    <row r="966" ht="12.75" customHeight="1">
      <c r="D966" s="140"/>
      <c r="E966" s="140"/>
    </row>
    <row r="967" ht="12.75" customHeight="1">
      <c r="D967" s="140"/>
      <c r="E967" s="140"/>
    </row>
    <row r="968" ht="12.75" customHeight="1">
      <c r="D968" s="140"/>
      <c r="E968" s="140"/>
    </row>
    <row r="969" ht="12.75" customHeight="1">
      <c r="D969" s="140"/>
      <c r="E969" s="140"/>
    </row>
    <row r="970" ht="12.75" customHeight="1">
      <c r="D970" s="140"/>
      <c r="E970" s="140"/>
    </row>
    <row r="971" ht="12.75" customHeight="1">
      <c r="D971" s="140"/>
      <c r="E971" s="140"/>
    </row>
    <row r="972" ht="12.75" customHeight="1">
      <c r="D972" s="140"/>
      <c r="E972" s="140"/>
    </row>
    <row r="973" ht="12.75" customHeight="1">
      <c r="D973" s="140"/>
      <c r="E973" s="140"/>
    </row>
    <row r="974" ht="12.75" customHeight="1">
      <c r="D974" s="140"/>
      <c r="E974" s="140"/>
    </row>
    <row r="975" ht="12.75" customHeight="1">
      <c r="D975" s="140"/>
      <c r="E975" s="140"/>
    </row>
    <row r="976" ht="12.75" customHeight="1">
      <c r="D976" s="140"/>
      <c r="E976" s="140"/>
    </row>
    <row r="977" ht="12.75" customHeight="1">
      <c r="D977" s="140"/>
      <c r="E977" s="140"/>
    </row>
    <row r="978" ht="12.75" customHeight="1">
      <c r="D978" s="140"/>
      <c r="E978" s="140"/>
    </row>
    <row r="979" ht="12.75" customHeight="1">
      <c r="D979" s="140"/>
      <c r="E979" s="140"/>
    </row>
    <row r="980" ht="12.75" customHeight="1">
      <c r="D980" s="140"/>
      <c r="E980" s="140"/>
    </row>
    <row r="981" ht="12.75" customHeight="1">
      <c r="D981" s="140"/>
      <c r="E981" s="140"/>
    </row>
    <row r="982" ht="12.75" customHeight="1">
      <c r="D982" s="140"/>
      <c r="E982" s="140"/>
    </row>
    <row r="983" ht="12.75" customHeight="1">
      <c r="D983" s="140"/>
      <c r="E983" s="140"/>
    </row>
    <row r="984" ht="12.75" customHeight="1">
      <c r="D984" s="140"/>
      <c r="E984" s="140"/>
    </row>
    <row r="985" ht="12.75" customHeight="1">
      <c r="D985" s="140"/>
      <c r="E985" s="140"/>
    </row>
    <row r="986" ht="12.75" customHeight="1">
      <c r="D986" s="140"/>
      <c r="E986" s="140"/>
    </row>
    <row r="987" ht="12.75" customHeight="1">
      <c r="D987" s="140"/>
      <c r="E987" s="140"/>
    </row>
    <row r="988" ht="12.75" customHeight="1">
      <c r="D988" s="140"/>
      <c r="E988" s="140"/>
    </row>
    <row r="989" ht="12.75" customHeight="1">
      <c r="D989" s="140"/>
      <c r="E989" s="140"/>
    </row>
    <row r="990" ht="12.75" customHeight="1">
      <c r="D990" s="140"/>
      <c r="E990" s="140"/>
    </row>
    <row r="991" ht="12.75" customHeight="1">
      <c r="D991" s="140"/>
      <c r="E991" s="140"/>
    </row>
    <row r="992" ht="12.75" customHeight="1">
      <c r="D992" s="140"/>
      <c r="E992" s="140"/>
    </row>
    <row r="993" ht="12.75" customHeight="1">
      <c r="D993" s="140"/>
      <c r="E993" s="140"/>
    </row>
    <row r="994" ht="12.75" customHeight="1">
      <c r="D994" s="140"/>
      <c r="E994" s="140"/>
    </row>
    <row r="995" ht="12.75" customHeight="1">
      <c r="D995" s="140"/>
      <c r="E995" s="140"/>
    </row>
    <row r="996" ht="12.75" customHeight="1">
      <c r="D996" s="140"/>
      <c r="E996" s="140"/>
    </row>
    <row r="997" ht="12.75" customHeight="1">
      <c r="D997" s="140"/>
      <c r="E997" s="140"/>
    </row>
    <row r="998" ht="12.75" customHeight="1">
      <c r="D998" s="140"/>
      <c r="E998" s="140"/>
    </row>
    <row r="999" ht="12.75" customHeight="1">
      <c r="D999" s="140"/>
      <c r="E999" s="140"/>
    </row>
    <row r="1000" ht="12.75" customHeight="1">
      <c r="D1000" s="140"/>
      <c r="E1000" s="140"/>
    </row>
    <row r="1001" ht="12.75" customHeight="1">
      <c r="D1001" s="140"/>
      <c r="E1001" s="140"/>
    </row>
    <row r="1002" ht="12.75" customHeight="1">
      <c r="D1002" s="140"/>
      <c r="E1002" s="140"/>
    </row>
    <row r="1003" ht="12.75" customHeight="1">
      <c r="D1003" s="140"/>
      <c r="E1003" s="140"/>
    </row>
    <row r="1004" ht="12.75" customHeight="1">
      <c r="D1004" s="140"/>
      <c r="E1004" s="140"/>
    </row>
    <row r="1005" ht="12.75" customHeight="1">
      <c r="D1005" s="140"/>
      <c r="E1005" s="140"/>
    </row>
    <row r="1006" ht="12.75" customHeight="1">
      <c r="D1006" s="140"/>
      <c r="E1006" s="140"/>
    </row>
    <row r="1007" ht="12.75" customHeight="1">
      <c r="D1007" s="140"/>
      <c r="E1007" s="140"/>
    </row>
    <row r="1008" ht="12.75" customHeight="1">
      <c r="D1008" s="140"/>
      <c r="E1008" s="140"/>
    </row>
    <row r="1009" ht="12.75" customHeight="1">
      <c r="D1009" s="140"/>
      <c r="E1009" s="140"/>
    </row>
    <row r="1010" ht="12.75" customHeight="1">
      <c r="D1010" s="140"/>
      <c r="E1010" s="140"/>
    </row>
    <row r="1011" ht="12.75" customHeight="1">
      <c r="D1011" s="140"/>
      <c r="E1011" s="140"/>
    </row>
    <row r="1012" ht="12.75" customHeight="1">
      <c r="D1012" s="140"/>
      <c r="E1012" s="140"/>
    </row>
    <row r="1013" ht="12.75" customHeight="1">
      <c r="D1013" s="140"/>
      <c r="E1013" s="140"/>
    </row>
    <row r="1014" ht="12.75" customHeight="1">
      <c r="D1014" s="140"/>
      <c r="E1014" s="140"/>
    </row>
    <row r="1015" ht="12.75" customHeight="1">
      <c r="D1015" s="140"/>
      <c r="E1015" s="140"/>
    </row>
    <row r="1016" ht="12.75" customHeight="1">
      <c r="D1016" s="140"/>
      <c r="E1016" s="140"/>
    </row>
    <row r="1017" ht="12.75" customHeight="1">
      <c r="D1017" s="140"/>
      <c r="E1017" s="140"/>
    </row>
    <row r="1018" ht="12.75" customHeight="1">
      <c r="D1018" s="140"/>
      <c r="E1018" s="140"/>
    </row>
    <row r="1019" ht="12.75" customHeight="1">
      <c r="D1019" s="140"/>
      <c r="E1019" s="140"/>
    </row>
    <row r="1020" ht="12.75" customHeight="1">
      <c r="D1020" s="140"/>
      <c r="E1020" s="140"/>
    </row>
    <row r="1021" ht="12.75" customHeight="1">
      <c r="D1021" s="140"/>
      <c r="E1021" s="140"/>
    </row>
    <row r="1022" ht="12.75" customHeight="1">
      <c r="D1022" s="140"/>
      <c r="E1022" s="140"/>
    </row>
    <row r="1023" ht="12.75" customHeight="1">
      <c r="D1023" s="140"/>
      <c r="E1023" s="140"/>
    </row>
    <row r="1024" ht="12.75" customHeight="1">
      <c r="D1024" s="140"/>
      <c r="E1024" s="140"/>
    </row>
    <row r="1025" ht="12.75" customHeight="1">
      <c r="D1025" s="140"/>
      <c r="E1025" s="140"/>
    </row>
    <row r="1026" ht="12.75" customHeight="1">
      <c r="D1026" s="140"/>
      <c r="E1026" s="140"/>
    </row>
    <row r="1027" ht="12.75" customHeight="1">
      <c r="D1027" s="140"/>
      <c r="E1027" s="140"/>
    </row>
    <row r="1028" ht="12.75" customHeight="1">
      <c r="D1028" s="140"/>
      <c r="E1028" s="140"/>
    </row>
    <row r="1029" ht="12.75" customHeight="1">
      <c r="D1029" s="140"/>
      <c r="E1029" s="140"/>
    </row>
    <row r="1030" ht="12.75" customHeight="1">
      <c r="D1030" s="140"/>
      <c r="E1030" s="140"/>
    </row>
    <row r="1031" ht="12.75" customHeight="1">
      <c r="D1031" s="140"/>
      <c r="E1031" s="140"/>
    </row>
    <row r="1032" ht="12.75" customHeight="1">
      <c r="D1032" s="140"/>
      <c r="E1032" s="140"/>
    </row>
    <row r="1033" ht="12.75" customHeight="1">
      <c r="D1033" s="140"/>
      <c r="E1033" s="140"/>
    </row>
    <row r="1034" ht="12.75" customHeight="1">
      <c r="D1034" s="140"/>
      <c r="E1034" s="140"/>
    </row>
    <row r="1035" ht="12.75" customHeight="1">
      <c r="D1035" s="140"/>
      <c r="E1035" s="140"/>
    </row>
    <row r="1036" ht="12.75" customHeight="1">
      <c r="D1036" s="140"/>
      <c r="E1036" s="140"/>
    </row>
    <row r="1037" ht="12.75" customHeight="1">
      <c r="D1037" s="140"/>
      <c r="E1037" s="140"/>
    </row>
    <row r="1038" ht="12.75" customHeight="1">
      <c r="D1038" s="140"/>
      <c r="E1038" s="140"/>
    </row>
    <row r="1039" ht="12.75" customHeight="1">
      <c r="D1039" s="140"/>
      <c r="E1039" s="140"/>
    </row>
    <row r="1040" ht="12.75" customHeight="1">
      <c r="D1040" s="140"/>
      <c r="E1040" s="140"/>
    </row>
    <row r="1041" ht="12.75" customHeight="1">
      <c r="D1041" s="140"/>
      <c r="E1041" s="140"/>
    </row>
    <row r="1042" ht="12.75" customHeight="1">
      <c r="D1042" s="140"/>
      <c r="E1042" s="140"/>
    </row>
    <row r="1043" ht="12.75" customHeight="1">
      <c r="D1043" s="140"/>
      <c r="E1043" s="140"/>
    </row>
    <row r="1044" ht="12.75" customHeight="1">
      <c r="D1044" s="140"/>
      <c r="E1044" s="140"/>
    </row>
    <row r="1045" ht="12.75" customHeight="1">
      <c r="D1045" s="140"/>
      <c r="E1045" s="140"/>
    </row>
    <row r="1046" ht="12.75" customHeight="1">
      <c r="D1046" s="140"/>
      <c r="E1046" s="140"/>
    </row>
    <row r="1047" ht="12.75" customHeight="1">
      <c r="D1047" s="140"/>
      <c r="E1047" s="140"/>
    </row>
    <row r="1048" ht="12.75" customHeight="1">
      <c r="D1048" s="140"/>
      <c r="E1048" s="140"/>
    </row>
    <row r="1049" ht="12.75" customHeight="1">
      <c r="D1049" s="140"/>
      <c r="E1049" s="140"/>
    </row>
    <row r="1050" ht="12.75" customHeight="1">
      <c r="D1050" s="140"/>
      <c r="E1050" s="140"/>
    </row>
    <row r="1051" ht="12.75" customHeight="1">
      <c r="D1051" s="140"/>
      <c r="E1051" s="140"/>
    </row>
    <row r="1052" ht="12.75" customHeight="1">
      <c r="D1052" s="140"/>
      <c r="E1052" s="140"/>
    </row>
    <row r="1053" ht="12.75" customHeight="1">
      <c r="D1053" s="140"/>
      <c r="E1053" s="140"/>
    </row>
    <row r="1054" ht="12.75" customHeight="1">
      <c r="D1054" s="140"/>
      <c r="E1054" s="140"/>
    </row>
    <row r="1055" ht="12.75" customHeight="1">
      <c r="D1055" s="140"/>
      <c r="E1055" s="140"/>
    </row>
    <row r="1056" ht="12.75" customHeight="1">
      <c r="D1056" s="140"/>
      <c r="E1056" s="140"/>
    </row>
    <row r="1057" ht="12.75" customHeight="1">
      <c r="D1057" s="140"/>
      <c r="E1057" s="140"/>
    </row>
    <row r="1058" ht="12.75" customHeight="1">
      <c r="D1058" s="140"/>
      <c r="E1058" s="140"/>
    </row>
    <row r="1059" ht="12.75" customHeight="1">
      <c r="D1059" s="140"/>
      <c r="E1059" s="140"/>
    </row>
    <row r="1060" ht="12.75" customHeight="1">
      <c r="D1060" s="140"/>
      <c r="E1060" s="140"/>
    </row>
    <row r="1061" ht="12.75" customHeight="1">
      <c r="D1061" s="140"/>
      <c r="E1061" s="140"/>
    </row>
    <row r="1062" ht="12.75" customHeight="1">
      <c r="D1062" s="140"/>
      <c r="E1062" s="140"/>
    </row>
    <row r="1063" ht="12.75" customHeight="1">
      <c r="D1063" s="140"/>
      <c r="E1063" s="140"/>
    </row>
    <row r="1064" ht="12.75" customHeight="1">
      <c r="D1064" s="140"/>
      <c r="E1064" s="140"/>
    </row>
    <row r="1065" ht="12.75" customHeight="1">
      <c r="D1065" s="140"/>
      <c r="E1065" s="140"/>
    </row>
    <row r="1066" ht="12.75" customHeight="1">
      <c r="D1066" s="140"/>
      <c r="E1066" s="140"/>
    </row>
    <row r="1067" ht="12.75" customHeight="1">
      <c r="D1067" s="140"/>
      <c r="E1067" s="140"/>
    </row>
    <row r="1068" ht="12.75" customHeight="1">
      <c r="D1068" s="140"/>
      <c r="E1068" s="140"/>
    </row>
    <row r="1069" ht="12.75" customHeight="1">
      <c r="D1069" s="140"/>
      <c r="E1069" s="140"/>
    </row>
    <row r="1070" ht="12.75" customHeight="1">
      <c r="D1070" s="140"/>
      <c r="E1070" s="140"/>
    </row>
    <row r="1071" ht="12.75" customHeight="1">
      <c r="D1071" s="140"/>
      <c r="E1071" s="140"/>
    </row>
    <row r="1072" ht="12.75" customHeight="1">
      <c r="D1072" s="140"/>
      <c r="E1072" s="140"/>
    </row>
    <row r="1073" ht="12.75" customHeight="1">
      <c r="D1073" s="140"/>
      <c r="E1073" s="140"/>
    </row>
    <row r="1074" ht="12.75" customHeight="1">
      <c r="D1074" s="140"/>
      <c r="E1074" s="140"/>
    </row>
    <row r="1075" ht="12.75" customHeight="1">
      <c r="D1075" s="140"/>
      <c r="E1075" s="140"/>
    </row>
    <row r="1076" ht="12.75" customHeight="1">
      <c r="D1076" s="140"/>
      <c r="E1076" s="140"/>
    </row>
    <row r="1077" ht="12.75" customHeight="1">
      <c r="D1077" s="140"/>
      <c r="E1077" s="140"/>
    </row>
    <row r="1078" ht="12.75" customHeight="1">
      <c r="D1078" s="140"/>
      <c r="E1078" s="140"/>
    </row>
    <row r="1079" ht="12.75" customHeight="1">
      <c r="D1079" s="140"/>
      <c r="E1079" s="140"/>
    </row>
    <row r="1080" ht="12.75" customHeight="1">
      <c r="D1080" s="140"/>
      <c r="E1080" s="140"/>
    </row>
    <row r="1081" ht="12.75" customHeight="1">
      <c r="D1081" s="140"/>
      <c r="E1081" s="140"/>
    </row>
    <row r="1082" ht="12.75" customHeight="1">
      <c r="D1082" s="140"/>
      <c r="E1082" s="140"/>
    </row>
    <row r="1083" ht="12.75" customHeight="1">
      <c r="D1083" s="140"/>
      <c r="E1083" s="140"/>
    </row>
    <row r="1084" ht="12.75" customHeight="1">
      <c r="D1084" s="140"/>
      <c r="E1084" s="140"/>
    </row>
    <row r="1085" ht="12.75" customHeight="1">
      <c r="D1085" s="140"/>
      <c r="E1085" s="140"/>
    </row>
    <row r="1086" ht="12.75" customHeight="1">
      <c r="D1086" s="140"/>
      <c r="E1086" s="140"/>
    </row>
    <row r="1087" ht="12.75" customHeight="1">
      <c r="D1087" s="140"/>
      <c r="E1087" s="140"/>
    </row>
    <row r="1088" ht="12.75" customHeight="1">
      <c r="D1088" s="140"/>
      <c r="E1088" s="140"/>
    </row>
    <row r="1089" ht="12.75" customHeight="1">
      <c r="D1089" s="140"/>
      <c r="E1089" s="140"/>
    </row>
    <row r="1090" ht="12.75" customHeight="1">
      <c r="D1090" s="140"/>
      <c r="E1090" s="140"/>
    </row>
    <row r="1091" ht="12.75" customHeight="1">
      <c r="D1091" s="140"/>
      <c r="E1091" s="140"/>
    </row>
    <row r="1092" ht="12.75" customHeight="1">
      <c r="D1092" s="140"/>
      <c r="E1092" s="140"/>
    </row>
    <row r="1093" ht="12.75" customHeight="1">
      <c r="D1093" s="140"/>
      <c r="E1093" s="140"/>
    </row>
    <row r="1094" ht="12.75" customHeight="1">
      <c r="D1094" s="140"/>
      <c r="E1094" s="140"/>
    </row>
    <row r="1095" ht="12.75" customHeight="1">
      <c r="D1095" s="140"/>
      <c r="E1095" s="140"/>
    </row>
    <row r="1096" ht="12.75" customHeight="1">
      <c r="D1096" s="140"/>
      <c r="E1096" s="140"/>
    </row>
    <row r="1097" ht="12.75" customHeight="1">
      <c r="D1097" s="140"/>
      <c r="E1097" s="140"/>
    </row>
    <row r="1098" ht="12.75" customHeight="1">
      <c r="D1098" s="140"/>
      <c r="E1098" s="140"/>
    </row>
    <row r="1099" ht="12.75" customHeight="1">
      <c r="D1099" s="140"/>
      <c r="E1099" s="140"/>
    </row>
    <row r="1100" ht="12.75" customHeight="1">
      <c r="D1100" s="140"/>
      <c r="E1100" s="140"/>
    </row>
    <row r="1101" ht="12.75" customHeight="1">
      <c r="D1101" s="140"/>
      <c r="E1101" s="140"/>
    </row>
    <row r="1102" ht="12.75" customHeight="1">
      <c r="D1102" s="140"/>
      <c r="E1102" s="140"/>
    </row>
    <row r="1103" ht="12.75" customHeight="1">
      <c r="D1103" s="140"/>
      <c r="E1103" s="140"/>
    </row>
    <row r="1104" ht="12.75" customHeight="1">
      <c r="D1104" s="140"/>
      <c r="E1104" s="140"/>
    </row>
    <row r="1105" ht="12.75" customHeight="1">
      <c r="D1105" s="140"/>
      <c r="E1105" s="140"/>
    </row>
    <row r="1106" ht="12.75" customHeight="1">
      <c r="D1106" s="140"/>
      <c r="E1106" s="140"/>
    </row>
    <row r="1107" ht="12.75" customHeight="1">
      <c r="D1107" s="140"/>
      <c r="E1107" s="140"/>
    </row>
    <row r="1108" ht="12.75" customHeight="1">
      <c r="D1108" s="140"/>
      <c r="E1108" s="140"/>
    </row>
    <row r="1109" ht="12.75" customHeight="1">
      <c r="D1109" s="140"/>
      <c r="E1109" s="140"/>
    </row>
    <row r="1110" ht="12.75" customHeight="1">
      <c r="D1110" s="140"/>
      <c r="E1110" s="140"/>
    </row>
    <row r="1111" ht="12.75" customHeight="1">
      <c r="D1111" s="140"/>
      <c r="E1111" s="140"/>
    </row>
    <row r="1112" ht="12.75" customHeight="1">
      <c r="D1112" s="140"/>
      <c r="E1112" s="140"/>
    </row>
    <row r="1113" ht="12.75" customHeight="1">
      <c r="D1113" s="140"/>
      <c r="E1113" s="140"/>
    </row>
    <row r="1114" ht="12.75" customHeight="1">
      <c r="D1114" s="140"/>
      <c r="E1114" s="140"/>
    </row>
    <row r="1115" ht="12.75" customHeight="1">
      <c r="D1115" s="140"/>
      <c r="E1115" s="140"/>
    </row>
    <row r="1116" ht="12.75" customHeight="1">
      <c r="D1116" s="140"/>
      <c r="E1116" s="140"/>
    </row>
    <row r="1117" ht="12.75" customHeight="1">
      <c r="D1117" s="140"/>
      <c r="E1117" s="140"/>
    </row>
    <row r="1118" ht="12.75" customHeight="1">
      <c r="D1118" s="140"/>
      <c r="E1118" s="140"/>
    </row>
    <row r="1119" ht="12.75" customHeight="1">
      <c r="D1119" s="140"/>
      <c r="E1119" s="140"/>
    </row>
    <row r="1120" ht="12.75" customHeight="1">
      <c r="D1120" s="140"/>
      <c r="E1120" s="140"/>
    </row>
    <row r="1121" ht="12.75" customHeight="1">
      <c r="D1121" s="140"/>
      <c r="E1121" s="140"/>
    </row>
    <row r="1122" ht="12.75" customHeight="1">
      <c r="D1122" s="140"/>
      <c r="E1122" s="140"/>
    </row>
    <row r="1123" ht="12.75" customHeight="1">
      <c r="D1123" s="140"/>
      <c r="E1123" s="140"/>
    </row>
    <row r="1124" ht="12.75" customHeight="1">
      <c r="D1124" s="140"/>
      <c r="E1124" s="140"/>
    </row>
    <row r="1125" ht="12.75" customHeight="1">
      <c r="D1125" s="140"/>
      <c r="E1125" s="140"/>
    </row>
    <row r="1126" ht="12.75" customHeight="1">
      <c r="D1126" s="140"/>
      <c r="E1126" s="140"/>
    </row>
    <row r="1127" ht="12.75" customHeight="1">
      <c r="D1127" s="140"/>
      <c r="E1127" s="140"/>
    </row>
  </sheetData>
  <mergeCells count="178">
    <mergeCell ref="N117:O117"/>
    <mergeCell ref="N118:O118"/>
    <mergeCell ref="N110:O110"/>
    <mergeCell ref="N111:O111"/>
    <mergeCell ref="N112:O112"/>
    <mergeCell ref="N113:O113"/>
    <mergeCell ref="N114:O114"/>
    <mergeCell ref="N115:O115"/>
    <mergeCell ref="N116:O116"/>
    <mergeCell ref="A90:O90"/>
    <mergeCell ref="A91:O91"/>
    <mergeCell ref="L93:M93"/>
    <mergeCell ref="N93:O93"/>
    <mergeCell ref="L94:M94"/>
    <mergeCell ref="N94:O94"/>
    <mergeCell ref="N95:O95"/>
    <mergeCell ref="L95:M95"/>
    <mergeCell ref="L96:M96"/>
    <mergeCell ref="N96:O96"/>
    <mergeCell ref="L97:M97"/>
    <mergeCell ref="N97:O97"/>
    <mergeCell ref="L98:M98"/>
    <mergeCell ref="N98:O98"/>
    <mergeCell ref="L99:M99"/>
    <mergeCell ref="N99:O99"/>
    <mergeCell ref="L100:M100"/>
    <mergeCell ref="N100:O100"/>
    <mergeCell ref="L101:M101"/>
    <mergeCell ref="N101:O101"/>
    <mergeCell ref="N102:O102"/>
    <mergeCell ref="L102:M102"/>
    <mergeCell ref="L103:M103"/>
    <mergeCell ref="L104:M104"/>
    <mergeCell ref="L105:M105"/>
    <mergeCell ref="L106:M106"/>
    <mergeCell ref="L107:M107"/>
    <mergeCell ref="L108:M108"/>
    <mergeCell ref="C1:F1"/>
    <mergeCell ref="N103:O103"/>
    <mergeCell ref="N104:O104"/>
    <mergeCell ref="N105:O105"/>
    <mergeCell ref="N106:O106"/>
    <mergeCell ref="N107:O107"/>
    <mergeCell ref="N108:O108"/>
    <mergeCell ref="N109:O109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N119:O119"/>
    <mergeCell ref="L120:M120"/>
    <mergeCell ref="N120:O120"/>
    <mergeCell ref="N146:O146"/>
    <mergeCell ref="N147:O147"/>
    <mergeCell ref="N139:O139"/>
    <mergeCell ref="N140:O140"/>
    <mergeCell ref="N141:O141"/>
    <mergeCell ref="N142:O142"/>
    <mergeCell ref="N143:O143"/>
    <mergeCell ref="N144:O144"/>
    <mergeCell ref="N145:O145"/>
    <mergeCell ref="L121:M121"/>
    <mergeCell ref="N121:O121"/>
    <mergeCell ref="L122:M122"/>
    <mergeCell ref="N122:O122"/>
    <mergeCell ref="L123:M123"/>
    <mergeCell ref="N123:O123"/>
    <mergeCell ref="N124:O124"/>
    <mergeCell ref="L124:M124"/>
    <mergeCell ref="L125:M125"/>
    <mergeCell ref="L126:M126"/>
    <mergeCell ref="L127:M127"/>
    <mergeCell ref="L128:M128"/>
    <mergeCell ref="L129:M129"/>
    <mergeCell ref="L130:M130"/>
    <mergeCell ref="N125:O125"/>
    <mergeCell ref="N126:O126"/>
    <mergeCell ref="N127:O127"/>
    <mergeCell ref="N128:O128"/>
    <mergeCell ref="N129:O129"/>
    <mergeCell ref="N130:O130"/>
    <mergeCell ref="N131:O131"/>
    <mergeCell ref="L131:M131"/>
    <mergeCell ref="L132:M132"/>
    <mergeCell ref="L133:M133"/>
    <mergeCell ref="L134:M134"/>
    <mergeCell ref="L135:M135"/>
    <mergeCell ref="L136:M136"/>
    <mergeCell ref="L137:M137"/>
    <mergeCell ref="N132:O132"/>
    <mergeCell ref="N133:O133"/>
    <mergeCell ref="N134:O134"/>
    <mergeCell ref="N135:O135"/>
    <mergeCell ref="N136:O136"/>
    <mergeCell ref="N137:O137"/>
    <mergeCell ref="N138:O138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N148:O148"/>
    <mergeCell ref="L149:M149"/>
    <mergeCell ref="N149:O149"/>
    <mergeCell ref="N175:O175"/>
    <mergeCell ref="N176:O176"/>
    <mergeCell ref="A180:O180"/>
    <mergeCell ref="A181:O181"/>
    <mergeCell ref="A183:O183"/>
    <mergeCell ref="N168:O168"/>
    <mergeCell ref="N169:O169"/>
    <mergeCell ref="N170:O170"/>
    <mergeCell ref="N171:O171"/>
    <mergeCell ref="N172:O172"/>
    <mergeCell ref="N173:O173"/>
    <mergeCell ref="N174:O174"/>
    <mergeCell ref="L150:M150"/>
    <mergeCell ref="N150:O150"/>
    <mergeCell ref="L151:M151"/>
    <mergeCell ref="N151:O151"/>
    <mergeCell ref="L152:M152"/>
    <mergeCell ref="N152:O152"/>
    <mergeCell ref="N153:O153"/>
    <mergeCell ref="L153:M153"/>
    <mergeCell ref="L154:M154"/>
    <mergeCell ref="L155:M155"/>
    <mergeCell ref="L156:M156"/>
    <mergeCell ref="L157:M157"/>
    <mergeCell ref="L158:M158"/>
    <mergeCell ref="L159:M159"/>
    <mergeCell ref="N154:O154"/>
    <mergeCell ref="N155:O155"/>
    <mergeCell ref="N156:O156"/>
    <mergeCell ref="N157:O157"/>
    <mergeCell ref="N158:O158"/>
    <mergeCell ref="N159:O159"/>
    <mergeCell ref="N160:O160"/>
    <mergeCell ref="L160:M160"/>
    <mergeCell ref="L161:M161"/>
    <mergeCell ref="L162:M162"/>
    <mergeCell ref="L163:M163"/>
    <mergeCell ref="L164:M164"/>
    <mergeCell ref="L165:M165"/>
    <mergeCell ref="L166:M166"/>
    <mergeCell ref="N161:O161"/>
    <mergeCell ref="N162:O162"/>
    <mergeCell ref="N163:O163"/>
    <mergeCell ref="N164:O164"/>
    <mergeCell ref="N165:O165"/>
    <mergeCell ref="N166:O166"/>
    <mergeCell ref="N167:O167"/>
    <mergeCell ref="L174:M174"/>
    <mergeCell ref="L175:M175"/>
    <mergeCell ref="L176:M176"/>
    <mergeCell ref="L177:M177"/>
    <mergeCell ref="N177:O177"/>
    <mergeCell ref="L178:M178"/>
    <mergeCell ref="N178:O178"/>
    <mergeCell ref="L167:M167"/>
    <mergeCell ref="L168:M168"/>
    <mergeCell ref="L169:M169"/>
    <mergeCell ref="L170:M170"/>
    <mergeCell ref="L171:M171"/>
    <mergeCell ref="L172:M172"/>
    <mergeCell ref="L173:M173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10"/>
    </row>
    <row r="2" ht="12.75" customHeight="1">
      <c r="I2" s="140"/>
    </row>
    <row r="3" ht="12.75" customHeight="1">
      <c r="I3" s="140"/>
    </row>
    <row r="4" ht="12.75" customHeight="1">
      <c r="I4" s="140"/>
    </row>
    <row r="5" ht="12.75" customHeight="1">
      <c r="I5" s="140"/>
    </row>
    <row r="6" ht="14.25" customHeight="1">
      <c r="I6" s="140"/>
    </row>
    <row r="7" ht="25.5" customHeight="1">
      <c r="I7" s="140"/>
    </row>
    <row r="8" ht="4.5" customHeight="1">
      <c r="I8" s="140"/>
    </row>
    <row r="9" ht="12.75" customHeight="1">
      <c r="I9" s="140"/>
    </row>
    <row r="10" ht="12.75" customHeight="1">
      <c r="I10" s="140"/>
    </row>
    <row r="11" ht="12.75" customHeight="1">
      <c r="I11" s="140"/>
    </row>
    <row r="12" ht="12.75" customHeight="1">
      <c r="I12" s="140"/>
    </row>
    <row r="13" ht="12.75" customHeight="1">
      <c r="I13" s="140"/>
    </row>
    <row r="14" ht="12.75" customHeight="1">
      <c r="I14" s="140"/>
    </row>
    <row r="15" ht="12.75" customHeight="1">
      <c r="I15" s="140"/>
    </row>
    <row r="16" ht="12.75" customHeight="1">
      <c r="I16" s="140"/>
    </row>
    <row r="17" ht="12.75" customHeight="1">
      <c r="I17" s="140"/>
    </row>
    <row r="18" ht="12.75" customHeight="1">
      <c r="I18" s="140"/>
    </row>
    <row r="19" ht="12.75" customHeight="1">
      <c r="I19" s="140"/>
    </row>
    <row r="20" ht="12.75" customHeight="1">
      <c r="I20" s="140"/>
    </row>
    <row r="21" ht="12.75" customHeight="1">
      <c r="I21" s="140"/>
    </row>
    <row r="22" ht="12.75" customHeight="1">
      <c r="I22" s="140"/>
    </row>
    <row r="23" ht="12.75" customHeight="1">
      <c r="I23" s="140"/>
    </row>
    <row r="24" ht="12.75" customHeight="1">
      <c r="I24" s="140"/>
    </row>
    <row r="25" ht="12.75" customHeight="1">
      <c r="I25" s="140"/>
    </row>
    <row r="26" ht="12.75" customHeight="1">
      <c r="I26" s="140"/>
    </row>
    <row r="27" ht="12.75" customHeight="1">
      <c r="I27" s="140"/>
    </row>
    <row r="28" ht="12.75" customHeight="1">
      <c r="I28" s="140"/>
    </row>
    <row r="29" ht="12.75" customHeight="1">
      <c r="I29" s="140"/>
    </row>
    <row r="30" ht="12.75" customHeight="1">
      <c r="I30" s="140"/>
    </row>
    <row r="31" ht="12.75" customHeight="1">
      <c r="I31" s="140"/>
    </row>
    <row r="32" ht="12.75" customHeight="1">
      <c r="I32" s="140"/>
    </row>
    <row r="33" ht="12.75" customHeight="1">
      <c r="I33" s="140"/>
    </row>
    <row r="34" ht="12.75" customHeight="1">
      <c r="I34" s="140"/>
    </row>
    <row r="35" ht="12.75" customHeight="1">
      <c r="I35" s="140"/>
    </row>
    <row r="36" ht="12.75" customHeight="1">
      <c r="I36" s="140"/>
    </row>
    <row r="37" ht="12.75" customHeight="1">
      <c r="I37" s="140"/>
    </row>
    <row r="38" ht="12.75" customHeight="1">
      <c r="I38" s="140"/>
    </row>
    <row r="39" ht="12.75" customHeight="1">
      <c r="I39" s="140"/>
    </row>
    <row r="40" ht="12.75" customHeight="1">
      <c r="I40" s="140"/>
    </row>
    <row r="41" ht="12.75" customHeight="1">
      <c r="I41" s="140"/>
    </row>
    <row r="42" ht="12.75" customHeight="1">
      <c r="I42" s="140"/>
    </row>
    <row r="43" ht="12.75" customHeight="1">
      <c r="I43" s="140"/>
    </row>
    <row r="44" ht="12.75" customHeight="1">
      <c r="I44" s="140"/>
    </row>
    <row r="45" ht="12.75" customHeight="1">
      <c r="I45" s="140"/>
    </row>
    <row r="46" ht="12.75" customHeight="1">
      <c r="I46" s="140"/>
    </row>
    <row r="47" ht="12.75" customHeight="1">
      <c r="I47" s="140"/>
    </row>
    <row r="48" ht="12.75" customHeight="1">
      <c r="I48" s="140"/>
    </row>
    <row r="49" ht="12.75" customHeight="1">
      <c r="I49" s="140"/>
    </row>
    <row r="50" ht="12.75" customHeight="1">
      <c r="I50" s="140"/>
    </row>
    <row r="51" ht="12.75" customHeight="1">
      <c r="I51" s="140"/>
    </row>
    <row r="52" ht="12.75" customHeight="1">
      <c r="I52" s="140"/>
    </row>
    <row r="53" ht="12.75" customHeight="1">
      <c r="I53" s="140"/>
    </row>
    <row r="54" ht="12.75" customHeight="1">
      <c r="I54" s="140"/>
    </row>
    <row r="55" ht="12.75" customHeight="1">
      <c r="I55" s="140"/>
    </row>
    <row r="56" ht="12.75" customHeight="1">
      <c r="I56" s="140"/>
    </row>
    <row r="57" ht="12.75" customHeight="1">
      <c r="I57" s="140"/>
    </row>
    <row r="58" ht="12.75" customHeight="1">
      <c r="I58" s="140"/>
    </row>
    <row r="59" ht="12.75" customHeight="1">
      <c r="I59" s="140"/>
    </row>
    <row r="60" ht="12.75" customHeight="1">
      <c r="I60" s="140"/>
    </row>
    <row r="61" ht="12.75" customHeight="1">
      <c r="I61" s="140"/>
    </row>
    <row r="62" ht="12.75" customHeight="1">
      <c r="I62" s="140"/>
    </row>
    <row r="63" ht="12.75" customHeight="1">
      <c r="I63" s="140"/>
    </row>
    <row r="64" ht="12.75" customHeight="1">
      <c r="I64" s="140"/>
    </row>
    <row r="65" ht="12.75" customHeight="1">
      <c r="I65" s="140"/>
    </row>
    <row r="66" ht="12.75" customHeight="1">
      <c r="I66" s="140"/>
    </row>
    <row r="67" ht="12.75" customHeight="1">
      <c r="I67" s="140"/>
    </row>
    <row r="68" ht="12.75" customHeight="1">
      <c r="I68" s="140"/>
    </row>
    <row r="69" ht="12.75" customHeight="1">
      <c r="I69" s="140"/>
    </row>
    <row r="70" ht="12.75" customHeight="1">
      <c r="I70" s="140"/>
    </row>
    <row r="71" ht="12.75" customHeight="1">
      <c r="I71" s="140"/>
    </row>
    <row r="72" ht="12.75" customHeight="1">
      <c r="I72" s="140"/>
    </row>
    <row r="73" ht="12.75" customHeight="1">
      <c r="I73" s="140"/>
    </row>
    <row r="74" ht="12.75" customHeight="1">
      <c r="I74" s="140"/>
    </row>
    <row r="75" ht="12.75" customHeight="1">
      <c r="I75" s="140"/>
    </row>
    <row r="76" ht="12.75" customHeight="1">
      <c r="I76" s="140"/>
    </row>
    <row r="77" ht="12.75" customHeight="1">
      <c r="I77" s="140"/>
    </row>
    <row r="78" ht="12.75" customHeight="1">
      <c r="I78" s="140"/>
    </row>
    <row r="79" ht="12.75" customHeight="1">
      <c r="I79" s="140"/>
    </row>
    <row r="80" ht="12.75" customHeight="1">
      <c r="I80" s="140"/>
    </row>
    <row r="81" ht="12.75" customHeight="1">
      <c r="I81" s="140"/>
    </row>
    <row r="82" ht="12.75" customHeight="1">
      <c r="I82" s="140"/>
    </row>
    <row r="83" ht="12.75" customHeight="1">
      <c r="I83" s="140"/>
    </row>
    <row r="84" ht="12.75" customHeight="1">
      <c r="I84" s="140"/>
    </row>
    <row r="85" ht="12.75" customHeight="1">
      <c r="I85" s="140"/>
    </row>
    <row r="86" ht="12.75" customHeight="1">
      <c r="I86" s="140"/>
    </row>
    <row r="87" ht="12.75" customHeight="1">
      <c r="I87" s="140"/>
    </row>
    <row r="88" ht="12.75" customHeight="1">
      <c r="I88" s="140"/>
    </row>
    <row r="89" ht="12.75" customHeight="1">
      <c r="I89" s="140"/>
    </row>
    <row r="90" ht="12.75" customHeight="1">
      <c r="I90" s="140"/>
    </row>
    <row r="91" ht="12.75" customHeight="1">
      <c r="I91" s="140"/>
    </row>
    <row r="92" ht="12.75" customHeight="1">
      <c r="I92" s="140"/>
    </row>
    <row r="93" ht="12.75" customHeight="1">
      <c r="I93" s="140"/>
    </row>
    <row r="94" ht="12.75" customHeight="1">
      <c r="I94" s="140"/>
    </row>
    <row r="95" ht="12.75" customHeight="1">
      <c r="I95" s="140"/>
    </row>
    <row r="96" ht="12.75" customHeight="1">
      <c r="I96" s="140"/>
    </row>
    <row r="97" ht="12.75" customHeight="1">
      <c r="I97" s="140"/>
    </row>
    <row r="98" ht="12.75" customHeight="1">
      <c r="I98" s="140"/>
    </row>
    <row r="99" ht="12.75" customHeight="1">
      <c r="I99" s="140"/>
    </row>
    <row r="100" ht="12.75" customHeight="1">
      <c r="I100" s="140"/>
    </row>
    <row r="101" ht="12.75" customHeight="1">
      <c r="I101" s="140"/>
    </row>
    <row r="102" ht="12.75" customHeight="1">
      <c r="I102" s="140"/>
    </row>
    <row r="103" ht="12.75" customHeight="1">
      <c r="I103" s="140"/>
    </row>
    <row r="104" ht="12.75" customHeight="1">
      <c r="I104" s="140"/>
    </row>
    <row r="105" ht="12.75" customHeight="1">
      <c r="I105" s="140"/>
    </row>
    <row r="106" ht="12.75" customHeight="1">
      <c r="I106" s="140"/>
    </row>
    <row r="107" ht="12.75" customHeight="1">
      <c r="I107" s="140"/>
    </row>
    <row r="108" ht="12.75" customHeight="1">
      <c r="I108" s="140"/>
    </row>
    <row r="109" ht="12.75" customHeight="1">
      <c r="I109" s="140"/>
    </row>
    <row r="110" ht="12.75" customHeight="1">
      <c r="I110" s="140"/>
    </row>
    <row r="111" ht="12.75" customHeight="1">
      <c r="I111" s="140"/>
    </row>
    <row r="112" ht="12.75" customHeight="1">
      <c r="I112" s="140"/>
    </row>
    <row r="113" ht="12.75" customHeight="1">
      <c r="I113" s="140"/>
    </row>
    <row r="114" ht="12.75" customHeight="1">
      <c r="I114" s="140"/>
    </row>
    <row r="115" ht="12.75" customHeight="1">
      <c r="I115" s="140"/>
    </row>
    <row r="116" ht="12.75" customHeight="1">
      <c r="I116" s="140"/>
    </row>
    <row r="117" ht="12.75" customHeight="1">
      <c r="I117" s="140"/>
    </row>
    <row r="118" ht="12.75" customHeight="1">
      <c r="I118" s="140"/>
    </row>
    <row r="119" ht="12.75" customHeight="1">
      <c r="I119" s="140"/>
    </row>
    <row r="120" ht="12.75" customHeight="1">
      <c r="I120" s="140"/>
    </row>
    <row r="121" ht="12.75" customHeight="1">
      <c r="I121" s="140"/>
    </row>
    <row r="122" ht="12.75" customHeight="1">
      <c r="I122" s="140"/>
    </row>
    <row r="123" ht="12.75" customHeight="1">
      <c r="I123" s="140"/>
    </row>
    <row r="124" ht="12.75" customHeight="1">
      <c r="I124" s="140"/>
    </row>
    <row r="125" ht="12.75" customHeight="1">
      <c r="I125" s="140"/>
    </row>
    <row r="126" ht="12.75" customHeight="1">
      <c r="I126" s="140"/>
    </row>
    <row r="127" ht="12.75" customHeight="1">
      <c r="I127" s="140"/>
    </row>
    <row r="128" ht="12.75" customHeight="1">
      <c r="I128" s="140"/>
    </row>
    <row r="129" ht="12.75" customHeight="1">
      <c r="I129" s="140"/>
    </row>
    <row r="130" ht="12.75" customHeight="1">
      <c r="I130" s="140"/>
    </row>
    <row r="131" ht="12.75" customHeight="1">
      <c r="I131" s="140"/>
    </row>
    <row r="132" ht="12.75" customHeight="1">
      <c r="I132" s="140"/>
    </row>
    <row r="133" ht="12.75" customHeight="1">
      <c r="I133" s="140"/>
    </row>
    <row r="134" ht="12.75" customHeight="1">
      <c r="I134" s="140"/>
    </row>
    <row r="135" ht="12.75" customHeight="1">
      <c r="I135" s="140"/>
    </row>
    <row r="136" ht="12.75" customHeight="1">
      <c r="I136" s="140"/>
    </row>
    <row r="137" ht="12.75" customHeight="1">
      <c r="I137" s="140"/>
    </row>
    <row r="138" ht="12.75" customHeight="1">
      <c r="I138" s="140"/>
    </row>
    <row r="139" ht="12.75" customHeight="1">
      <c r="I139" s="140"/>
    </row>
    <row r="140" ht="12.75" customHeight="1">
      <c r="I140" s="140"/>
    </row>
    <row r="141" ht="12.75" customHeight="1">
      <c r="I141" s="140"/>
    </row>
    <row r="142" ht="12.75" customHeight="1">
      <c r="I142" s="140"/>
    </row>
    <row r="143" ht="12.75" customHeight="1">
      <c r="I143" s="140"/>
    </row>
    <row r="144" ht="12.75" customHeight="1">
      <c r="I144" s="140"/>
    </row>
    <row r="145" ht="12.75" customHeight="1">
      <c r="I145" s="140"/>
    </row>
    <row r="146" ht="12.75" customHeight="1">
      <c r="I146" s="140"/>
    </row>
    <row r="147" ht="12.75" customHeight="1">
      <c r="I147" s="140"/>
    </row>
    <row r="148" ht="12.75" customHeight="1">
      <c r="I148" s="140"/>
    </row>
    <row r="149" ht="12.75" customHeight="1">
      <c r="I149" s="140"/>
    </row>
    <row r="150" ht="12.75" customHeight="1">
      <c r="I150" s="140"/>
    </row>
    <row r="151" ht="12.75" customHeight="1">
      <c r="I151" s="140"/>
    </row>
    <row r="152" ht="12.75" customHeight="1">
      <c r="I152" s="140"/>
    </row>
    <row r="153" ht="12.75" customHeight="1">
      <c r="I153" s="140"/>
    </row>
    <row r="154" ht="12.75" customHeight="1">
      <c r="I154" s="140"/>
    </row>
    <row r="155" ht="12.75" customHeight="1">
      <c r="I155" s="140"/>
    </row>
    <row r="156" ht="12.75" customHeight="1">
      <c r="I156" s="140"/>
    </row>
    <row r="157" ht="12.75" customHeight="1">
      <c r="I157" s="140"/>
    </row>
    <row r="158" ht="12.75" customHeight="1">
      <c r="I158" s="140"/>
    </row>
    <row r="159" ht="12.75" customHeight="1">
      <c r="I159" s="140"/>
    </row>
    <row r="160" ht="12.75" customHeight="1">
      <c r="I160" s="140"/>
    </row>
    <row r="161" ht="12.75" customHeight="1">
      <c r="I161" s="140"/>
    </row>
    <row r="162" ht="12.75" customHeight="1">
      <c r="I162" s="140"/>
    </row>
    <row r="163" ht="12.75" customHeight="1">
      <c r="I163" s="140"/>
    </row>
    <row r="164" ht="12.75" customHeight="1">
      <c r="I164" s="140"/>
    </row>
    <row r="165" ht="12.75" customHeight="1">
      <c r="I165" s="140"/>
    </row>
    <row r="166" ht="12.75" customHeight="1">
      <c r="I166" s="140"/>
    </row>
    <row r="167" ht="12.75" customHeight="1">
      <c r="I167" s="140"/>
    </row>
    <row r="168" ht="12.75" customHeight="1">
      <c r="I168" s="140"/>
    </row>
    <row r="169" ht="12.75" customHeight="1">
      <c r="I169" s="140"/>
    </row>
    <row r="170" ht="12.75" customHeight="1">
      <c r="I170" s="140"/>
    </row>
    <row r="171" ht="12.75" customHeight="1">
      <c r="I171" s="140"/>
    </row>
    <row r="172" ht="12.75" customHeight="1">
      <c r="I172" s="140"/>
    </row>
    <row r="173" ht="12.75" customHeight="1">
      <c r="I173" s="140"/>
    </row>
    <row r="174" ht="12.75" customHeight="1">
      <c r="I174" s="140"/>
    </row>
    <row r="175" ht="12.75" customHeight="1">
      <c r="I175" s="140"/>
    </row>
    <row r="176" ht="12.75" customHeight="1">
      <c r="I176" s="140"/>
    </row>
    <row r="177" ht="12.75" customHeight="1">
      <c r="I177" s="140"/>
    </row>
    <row r="178" ht="12.75" customHeight="1">
      <c r="I178" s="140"/>
    </row>
    <row r="179" ht="12.75" customHeight="1">
      <c r="I179" s="140"/>
    </row>
    <row r="180" ht="12.75" customHeight="1">
      <c r="I180" s="140"/>
    </row>
    <row r="181" ht="12.75" customHeight="1">
      <c r="I181" s="140"/>
    </row>
    <row r="182" ht="12.75" customHeight="1">
      <c r="I182" s="140"/>
    </row>
    <row r="183" ht="12.75" customHeight="1">
      <c r="I183" s="140"/>
    </row>
    <row r="184" ht="12.75" customHeight="1">
      <c r="I184" s="140"/>
    </row>
    <row r="185" ht="12.75" customHeight="1">
      <c r="I185" s="140"/>
    </row>
    <row r="186" ht="12.75" customHeight="1">
      <c r="I186" s="140"/>
    </row>
    <row r="187" ht="12.75" customHeight="1">
      <c r="I187" s="140"/>
    </row>
    <row r="188" ht="12.75" customHeight="1">
      <c r="I188" s="140"/>
    </row>
    <row r="189" ht="12.75" customHeight="1">
      <c r="I189" s="140"/>
    </row>
    <row r="190" ht="12.75" customHeight="1">
      <c r="I190" s="140"/>
    </row>
    <row r="191" ht="12.75" customHeight="1">
      <c r="I191" s="140"/>
    </row>
    <row r="192" ht="12.75" customHeight="1">
      <c r="I192" s="140"/>
    </row>
    <row r="193" ht="12.75" customHeight="1">
      <c r="I193" s="140"/>
    </row>
    <row r="194" ht="12.75" customHeight="1">
      <c r="I194" s="140"/>
    </row>
    <row r="195" ht="12.75" customHeight="1">
      <c r="I195" s="140"/>
    </row>
    <row r="196" ht="12.75" customHeight="1">
      <c r="I196" s="140"/>
    </row>
    <row r="197" ht="12.75" customHeight="1">
      <c r="I197" s="140"/>
    </row>
    <row r="198" ht="12.75" customHeight="1">
      <c r="I198" s="140"/>
    </row>
    <row r="199" ht="12.75" customHeight="1">
      <c r="I199" s="140"/>
    </row>
    <row r="200" ht="12.75" customHeight="1">
      <c r="I200" s="140"/>
    </row>
    <row r="201" ht="12.75" customHeight="1">
      <c r="I201" s="140"/>
    </row>
    <row r="202" ht="12.75" customHeight="1">
      <c r="I202" s="140"/>
    </row>
    <row r="203" ht="12.75" customHeight="1">
      <c r="I203" s="140"/>
    </row>
    <row r="204" ht="12.75" customHeight="1">
      <c r="I204" s="140"/>
    </row>
    <row r="205" ht="12.75" customHeight="1">
      <c r="I205" s="140"/>
    </row>
    <row r="206" ht="12.75" customHeight="1">
      <c r="I206" s="140"/>
    </row>
    <row r="207" ht="12.75" customHeight="1">
      <c r="I207" s="140"/>
    </row>
    <row r="208" ht="12.75" customHeight="1">
      <c r="I208" s="140"/>
    </row>
    <row r="209" ht="12.75" customHeight="1">
      <c r="I209" s="140"/>
    </row>
    <row r="210" ht="12.75" customHeight="1">
      <c r="I210" s="140"/>
    </row>
    <row r="211" ht="12.75" customHeight="1">
      <c r="I211" s="140"/>
    </row>
    <row r="212" ht="12.75" customHeight="1">
      <c r="I212" s="140"/>
    </row>
    <row r="213" ht="12.75" customHeight="1">
      <c r="I213" s="140"/>
    </row>
    <row r="214" ht="12.75" customHeight="1">
      <c r="I214" s="140"/>
    </row>
    <row r="215" ht="12.75" customHeight="1">
      <c r="I215" s="140"/>
    </row>
    <row r="216" ht="12.75" customHeight="1">
      <c r="I216" s="140"/>
    </row>
    <row r="217" ht="12.75" customHeight="1">
      <c r="I217" s="140"/>
    </row>
    <row r="218" ht="12.75" customHeight="1">
      <c r="I218" s="140"/>
    </row>
    <row r="219" ht="12.75" customHeight="1">
      <c r="I219" s="140"/>
    </row>
    <row r="220" ht="12.75" customHeight="1">
      <c r="I220" s="140"/>
    </row>
    <row r="221" ht="12.75" customHeight="1">
      <c r="I221" s="140"/>
    </row>
    <row r="222" ht="12.75" customHeight="1">
      <c r="I222" s="140"/>
    </row>
    <row r="223" ht="12.75" customHeight="1">
      <c r="I223" s="140"/>
    </row>
    <row r="224" ht="12.75" customHeight="1">
      <c r="I224" s="140"/>
    </row>
    <row r="225" ht="12.75" customHeight="1">
      <c r="I225" s="140"/>
    </row>
    <row r="226" ht="12.75" customHeight="1">
      <c r="I226" s="140"/>
    </row>
    <row r="227" ht="12.75" customHeight="1">
      <c r="I227" s="140"/>
    </row>
    <row r="228" ht="12.75" customHeight="1">
      <c r="I228" s="140"/>
    </row>
    <row r="229" ht="12.75" customHeight="1">
      <c r="I229" s="140"/>
    </row>
    <row r="230" ht="12.75" customHeight="1">
      <c r="I230" s="140"/>
    </row>
    <row r="231" ht="12.75" customHeight="1">
      <c r="I231" s="140"/>
    </row>
    <row r="232" ht="12.75" customHeight="1">
      <c r="I232" s="140"/>
    </row>
    <row r="233" ht="12.75" customHeight="1">
      <c r="I233" s="140"/>
    </row>
    <row r="234" ht="12.75" customHeight="1">
      <c r="I234" s="140"/>
    </row>
    <row r="235" ht="12.75" customHeight="1">
      <c r="I235" s="140"/>
    </row>
    <row r="236" ht="12.75" customHeight="1">
      <c r="I236" s="140"/>
    </row>
    <row r="237" ht="12.75" customHeight="1">
      <c r="I237" s="140"/>
    </row>
    <row r="238" ht="12.75" customHeight="1">
      <c r="I238" s="140"/>
    </row>
    <row r="239" ht="12.75" customHeight="1">
      <c r="I239" s="140"/>
    </row>
    <row r="240" ht="12.75" customHeight="1">
      <c r="I240" s="140"/>
    </row>
    <row r="241" ht="12.75" customHeight="1">
      <c r="I241" s="140"/>
    </row>
    <row r="242" ht="12.75" customHeight="1">
      <c r="I242" s="140"/>
    </row>
    <row r="243" ht="12.75" customHeight="1">
      <c r="I243" s="140"/>
    </row>
    <row r="244" ht="12.75" customHeight="1">
      <c r="I244" s="140"/>
    </row>
    <row r="245" ht="12.75" customHeight="1">
      <c r="I245" s="140"/>
    </row>
    <row r="246" ht="12.75" customHeight="1">
      <c r="I246" s="140"/>
    </row>
    <row r="247" ht="12.75" customHeight="1">
      <c r="I247" s="140"/>
    </row>
    <row r="248" ht="12.75" customHeight="1">
      <c r="I248" s="140"/>
    </row>
    <row r="249" ht="12.75" customHeight="1">
      <c r="I249" s="140"/>
    </row>
    <row r="250" ht="12.75" customHeight="1">
      <c r="I250" s="140"/>
    </row>
    <row r="251" ht="12.75" customHeight="1">
      <c r="I251" s="140"/>
    </row>
    <row r="252" ht="12.75" customHeight="1">
      <c r="I252" s="140"/>
    </row>
    <row r="253" ht="12.75" customHeight="1">
      <c r="I253" s="140"/>
    </row>
    <row r="254" ht="12.75" customHeight="1">
      <c r="I254" s="140"/>
    </row>
    <row r="255" ht="12.75" customHeight="1">
      <c r="I255" s="140"/>
    </row>
    <row r="256" ht="12.75" customHeight="1">
      <c r="I256" s="140"/>
    </row>
    <row r="257" ht="12.75" customHeight="1">
      <c r="I257" s="140"/>
    </row>
    <row r="258" ht="12.75" customHeight="1">
      <c r="I258" s="140"/>
    </row>
    <row r="259" ht="12.75" customHeight="1">
      <c r="I259" s="140"/>
    </row>
    <row r="260" ht="12.75" customHeight="1">
      <c r="I260" s="140"/>
    </row>
    <row r="261" ht="12.75" customHeight="1">
      <c r="I261" s="140"/>
    </row>
    <row r="262" ht="12.75" customHeight="1">
      <c r="I262" s="140"/>
    </row>
    <row r="263" ht="12.75" customHeight="1">
      <c r="I263" s="140"/>
    </row>
    <row r="264" ht="12.75" customHeight="1">
      <c r="I264" s="140"/>
    </row>
    <row r="265" ht="12.75" customHeight="1">
      <c r="I265" s="140"/>
    </row>
    <row r="266" ht="12.75" customHeight="1">
      <c r="I266" s="140"/>
    </row>
    <row r="267" ht="12.75" customHeight="1">
      <c r="I267" s="140"/>
    </row>
    <row r="268" ht="12.75" customHeight="1">
      <c r="I268" s="140"/>
    </row>
    <row r="269" ht="12.75" customHeight="1">
      <c r="I269" s="140"/>
    </row>
    <row r="270" ht="12.75" customHeight="1">
      <c r="I270" s="140"/>
    </row>
    <row r="271" ht="12.75" customHeight="1">
      <c r="I271" s="140"/>
    </row>
    <row r="272" ht="12.75" customHeight="1">
      <c r="I272" s="140"/>
    </row>
    <row r="273" ht="12.75" customHeight="1">
      <c r="I273" s="140"/>
    </row>
    <row r="274" ht="12.75" customHeight="1">
      <c r="I274" s="140"/>
    </row>
    <row r="275" ht="12.75" customHeight="1">
      <c r="I275" s="140"/>
    </row>
    <row r="276" ht="12.75" customHeight="1">
      <c r="I276" s="140"/>
    </row>
    <row r="277" ht="12.75" customHeight="1">
      <c r="I277" s="140"/>
    </row>
    <row r="278" ht="12.75" customHeight="1">
      <c r="I278" s="140"/>
    </row>
    <row r="279" ht="12.75" customHeight="1">
      <c r="I279" s="140"/>
    </row>
    <row r="280" ht="12.75" customHeight="1">
      <c r="I280" s="140"/>
    </row>
    <row r="281" ht="12.75" customHeight="1">
      <c r="I281" s="140"/>
    </row>
    <row r="282" ht="12.75" customHeight="1">
      <c r="I282" s="140"/>
    </row>
    <row r="283" ht="12.75" customHeight="1">
      <c r="I283" s="140"/>
    </row>
    <row r="284" ht="12.75" customHeight="1">
      <c r="I284" s="140"/>
    </row>
    <row r="285" ht="12.75" customHeight="1">
      <c r="I285" s="140"/>
    </row>
    <row r="286" ht="12.75" customHeight="1">
      <c r="I286" s="140"/>
    </row>
    <row r="287" ht="12.75" customHeight="1">
      <c r="I287" s="140"/>
    </row>
    <row r="288" ht="12.75" customHeight="1">
      <c r="I288" s="140"/>
    </row>
    <row r="289" ht="12.75" customHeight="1">
      <c r="I289" s="140"/>
    </row>
    <row r="290" ht="12.75" customHeight="1">
      <c r="I290" s="140"/>
    </row>
    <row r="291" ht="12.75" customHeight="1">
      <c r="I291" s="140"/>
    </row>
    <row r="292" ht="12.75" customHeight="1">
      <c r="I292" s="140"/>
    </row>
    <row r="293" ht="12.75" customHeight="1">
      <c r="I293" s="140"/>
    </row>
    <row r="294" ht="12.75" customHeight="1">
      <c r="I294" s="140"/>
    </row>
    <row r="295" ht="12.75" customHeight="1">
      <c r="I295" s="140"/>
    </row>
    <row r="296" ht="12.75" customHeight="1">
      <c r="I296" s="140"/>
    </row>
    <row r="297" ht="12.75" customHeight="1">
      <c r="I297" s="140"/>
    </row>
    <row r="298" ht="12.75" customHeight="1">
      <c r="I298" s="140"/>
    </row>
    <row r="299" ht="12.75" customHeight="1">
      <c r="I299" s="140"/>
    </row>
    <row r="300" ht="12.75" customHeight="1">
      <c r="I300" s="140"/>
    </row>
    <row r="301" ht="12.75" customHeight="1">
      <c r="I301" s="140"/>
    </row>
    <row r="302" ht="12.75" customHeight="1">
      <c r="I302" s="140"/>
    </row>
    <row r="303" ht="12.75" customHeight="1">
      <c r="I303" s="140"/>
    </row>
    <row r="304" ht="12.75" customHeight="1">
      <c r="I304" s="140"/>
    </row>
    <row r="305" ht="12.75" customHeight="1">
      <c r="I305" s="140"/>
    </row>
    <row r="306" ht="12.75" customHeight="1">
      <c r="I306" s="140"/>
    </row>
    <row r="307" ht="12.75" customHeight="1">
      <c r="I307" s="140"/>
    </row>
    <row r="308" ht="12.75" customHeight="1">
      <c r="I308" s="140"/>
    </row>
    <row r="309" ht="12.75" customHeight="1">
      <c r="I309" s="140"/>
    </row>
    <row r="310" ht="12.75" customHeight="1">
      <c r="I310" s="140"/>
    </row>
    <row r="311" ht="12.75" customHeight="1">
      <c r="I311" s="140"/>
    </row>
    <row r="312" ht="12.75" customHeight="1">
      <c r="I312" s="140"/>
    </row>
    <row r="313" ht="12.75" customHeight="1">
      <c r="I313" s="140"/>
    </row>
    <row r="314" ht="12.75" customHeight="1">
      <c r="I314" s="140"/>
    </row>
    <row r="315" ht="12.75" customHeight="1">
      <c r="I315" s="140"/>
    </row>
    <row r="316" ht="12.75" customHeight="1">
      <c r="I316" s="140"/>
    </row>
    <row r="317" ht="12.75" customHeight="1">
      <c r="I317" s="140"/>
    </row>
    <row r="318" ht="12.75" customHeight="1">
      <c r="I318" s="140"/>
    </row>
    <row r="319" ht="12.75" customHeight="1">
      <c r="I319" s="140"/>
    </row>
    <row r="320" ht="12.75" customHeight="1">
      <c r="I320" s="140"/>
    </row>
    <row r="321" ht="12.75" customHeight="1">
      <c r="I321" s="140"/>
    </row>
    <row r="322" ht="12.75" customHeight="1">
      <c r="I322" s="140"/>
    </row>
    <row r="323" ht="12.75" customHeight="1">
      <c r="I323" s="140"/>
    </row>
    <row r="324" ht="12.75" customHeight="1">
      <c r="I324" s="140"/>
    </row>
    <row r="325" ht="12.75" customHeight="1">
      <c r="I325" s="140"/>
    </row>
    <row r="326" ht="12.75" customHeight="1">
      <c r="I326" s="140"/>
    </row>
    <row r="327" ht="12.75" customHeight="1">
      <c r="I327" s="140"/>
    </row>
    <row r="328" ht="12.75" customHeight="1">
      <c r="I328" s="140"/>
    </row>
    <row r="329" ht="12.75" customHeight="1">
      <c r="I329" s="140"/>
    </row>
    <row r="330" ht="12.75" customHeight="1">
      <c r="I330" s="140"/>
    </row>
    <row r="331" ht="12.75" customHeight="1">
      <c r="I331" s="140"/>
    </row>
    <row r="332" ht="12.75" customHeight="1">
      <c r="I332" s="140"/>
    </row>
    <row r="333" ht="12.75" customHeight="1">
      <c r="I333" s="140"/>
    </row>
    <row r="334" ht="12.75" customHeight="1">
      <c r="I334" s="140"/>
    </row>
    <row r="335" ht="12.75" customHeight="1">
      <c r="I335" s="140"/>
    </row>
    <row r="336" ht="12.75" customHeight="1">
      <c r="I336" s="140"/>
    </row>
    <row r="337" ht="12.75" customHeight="1">
      <c r="I337" s="140"/>
    </row>
    <row r="338" ht="12.75" customHeight="1">
      <c r="I338" s="140"/>
    </row>
    <row r="339" ht="12.75" customHeight="1">
      <c r="I339" s="140"/>
    </row>
    <row r="340" ht="12.75" customHeight="1">
      <c r="I340" s="140"/>
    </row>
    <row r="341" ht="12.75" customHeight="1">
      <c r="I341" s="140"/>
    </row>
    <row r="342" ht="12.75" customHeight="1">
      <c r="I342" s="140"/>
    </row>
    <row r="343" ht="12.75" customHeight="1">
      <c r="I343" s="140"/>
    </row>
    <row r="344" ht="12.75" customHeight="1">
      <c r="I344" s="140"/>
    </row>
    <row r="345" ht="12.75" customHeight="1">
      <c r="I345" s="140"/>
    </row>
    <row r="346" ht="12.75" customHeight="1">
      <c r="I346" s="140"/>
    </row>
    <row r="347" ht="12.75" customHeight="1">
      <c r="I347" s="140"/>
    </row>
    <row r="348" ht="12.75" customHeight="1">
      <c r="I348" s="140"/>
    </row>
    <row r="349" ht="12.75" customHeight="1">
      <c r="I349" s="140"/>
    </row>
    <row r="350" ht="12.75" customHeight="1">
      <c r="I350" s="140"/>
    </row>
    <row r="351" ht="12.75" customHeight="1">
      <c r="I351" s="140"/>
    </row>
    <row r="352" ht="12.75" customHeight="1">
      <c r="I352" s="140"/>
    </row>
    <row r="353" ht="12.75" customHeight="1">
      <c r="I353" s="140"/>
    </row>
    <row r="354" ht="12.75" customHeight="1">
      <c r="I354" s="140"/>
    </row>
    <row r="355" ht="12.75" customHeight="1">
      <c r="I355" s="140"/>
    </row>
    <row r="356" ht="12.75" customHeight="1">
      <c r="I356" s="140"/>
    </row>
    <row r="357" ht="12.75" customHeight="1">
      <c r="I357" s="140"/>
    </row>
    <row r="358" ht="12.75" customHeight="1">
      <c r="I358" s="140"/>
    </row>
    <row r="359" ht="12.75" customHeight="1">
      <c r="I359" s="140"/>
    </row>
    <row r="360" ht="12.75" customHeight="1">
      <c r="I360" s="140"/>
    </row>
    <row r="361" ht="12.75" customHeight="1">
      <c r="I361" s="140"/>
    </row>
    <row r="362" ht="12.75" customHeight="1">
      <c r="I362" s="140"/>
    </row>
    <row r="363" ht="12.75" customHeight="1">
      <c r="I363" s="140"/>
    </row>
    <row r="364" ht="12.75" customHeight="1">
      <c r="I364" s="140"/>
    </row>
    <row r="365" ht="12.75" customHeight="1">
      <c r="I365" s="140"/>
    </row>
    <row r="366" ht="12.75" customHeight="1">
      <c r="I366" s="140"/>
    </row>
    <row r="367" ht="12.75" customHeight="1">
      <c r="I367" s="140"/>
    </row>
    <row r="368" ht="12.75" customHeight="1">
      <c r="I368" s="140"/>
    </row>
    <row r="369" ht="12.75" customHeight="1">
      <c r="I369" s="140"/>
    </row>
    <row r="370" ht="12.75" customHeight="1">
      <c r="I370" s="140"/>
    </row>
    <row r="371" ht="12.75" customHeight="1">
      <c r="I371" s="140"/>
    </row>
    <row r="372" ht="12.75" customHeight="1">
      <c r="I372" s="140"/>
    </row>
    <row r="373" ht="12.75" customHeight="1">
      <c r="I373" s="140"/>
    </row>
    <row r="374" ht="12.75" customHeight="1">
      <c r="I374" s="140"/>
    </row>
    <row r="375" ht="12.75" customHeight="1">
      <c r="I375" s="140"/>
    </row>
    <row r="376" ht="12.75" customHeight="1">
      <c r="I376" s="140"/>
    </row>
    <row r="377" ht="12.75" customHeight="1">
      <c r="I377" s="140"/>
    </row>
    <row r="378" ht="12.75" customHeight="1">
      <c r="I378" s="140"/>
    </row>
    <row r="379" ht="12.75" customHeight="1">
      <c r="I379" s="140"/>
    </row>
    <row r="380" ht="12.75" customHeight="1">
      <c r="I380" s="140"/>
    </row>
    <row r="381" ht="12.75" customHeight="1">
      <c r="I381" s="140"/>
    </row>
    <row r="382" ht="12.75" customHeight="1">
      <c r="I382" s="140"/>
    </row>
    <row r="383" ht="12.75" customHeight="1">
      <c r="I383" s="140"/>
    </row>
    <row r="384" ht="12.75" customHeight="1">
      <c r="I384" s="140"/>
    </row>
    <row r="385" ht="12.75" customHeight="1">
      <c r="I385" s="140"/>
    </row>
    <row r="386" ht="12.75" customHeight="1">
      <c r="I386" s="140"/>
    </row>
    <row r="387" ht="12.75" customHeight="1">
      <c r="I387" s="140"/>
    </row>
    <row r="388" ht="12.75" customHeight="1">
      <c r="I388" s="140"/>
    </row>
    <row r="389" ht="12.75" customHeight="1">
      <c r="I389" s="140"/>
    </row>
    <row r="390" ht="12.75" customHeight="1">
      <c r="I390" s="140"/>
    </row>
    <row r="391" ht="12.75" customHeight="1">
      <c r="I391" s="140"/>
    </row>
    <row r="392" ht="12.75" customHeight="1">
      <c r="I392" s="140"/>
    </row>
    <row r="393" ht="12.75" customHeight="1">
      <c r="I393" s="140"/>
    </row>
    <row r="394" ht="12.75" customHeight="1">
      <c r="I394" s="140"/>
    </row>
    <row r="395" ht="12.75" customHeight="1">
      <c r="I395" s="140"/>
    </row>
    <row r="396" ht="12.75" customHeight="1">
      <c r="I396" s="140"/>
    </row>
    <row r="397" ht="12.75" customHeight="1">
      <c r="I397" s="140"/>
    </row>
    <row r="398" ht="12.75" customHeight="1">
      <c r="I398" s="140"/>
    </row>
    <row r="399" ht="12.75" customHeight="1">
      <c r="I399" s="140"/>
    </row>
    <row r="400" ht="12.75" customHeight="1">
      <c r="I400" s="140"/>
    </row>
    <row r="401" ht="12.75" customHeight="1">
      <c r="I401" s="140"/>
    </row>
    <row r="402" ht="12.75" customHeight="1">
      <c r="I402" s="140"/>
    </row>
    <row r="403" ht="12.75" customHeight="1">
      <c r="I403" s="140"/>
    </row>
    <row r="404" ht="12.75" customHeight="1">
      <c r="I404" s="140"/>
    </row>
    <row r="405" ht="12.75" customHeight="1">
      <c r="I405" s="140"/>
    </row>
    <row r="406" ht="12.75" customHeight="1">
      <c r="I406" s="140"/>
    </row>
    <row r="407" ht="12.75" customHeight="1">
      <c r="I407" s="140"/>
    </row>
    <row r="408" ht="12.75" customHeight="1">
      <c r="I408" s="140"/>
    </row>
    <row r="409" ht="12.75" customHeight="1">
      <c r="I409" s="140"/>
    </row>
    <row r="410" ht="12.75" customHeight="1">
      <c r="I410" s="140"/>
    </row>
    <row r="411" ht="12.75" customHeight="1">
      <c r="I411" s="140"/>
    </row>
    <row r="412" ht="12.75" customHeight="1">
      <c r="I412" s="140"/>
    </row>
    <row r="413" ht="12.75" customHeight="1">
      <c r="I413" s="140"/>
    </row>
    <row r="414" ht="12.75" customHeight="1">
      <c r="I414" s="140"/>
    </row>
    <row r="415" ht="12.75" customHeight="1">
      <c r="I415" s="140"/>
    </row>
    <row r="416" ht="12.75" customHeight="1">
      <c r="I416" s="140"/>
    </row>
    <row r="417" ht="12.75" customHeight="1">
      <c r="I417" s="140"/>
    </row>
    <row r="418" ht="12.75" customHeight="1">
      <c r="I418" s="140"/>
    </row>
    <row r="419" ht="12.75" customHeight="1">
      <c r="I419" s="140"/>
    </row>
    <row r="420" ht="12.75" customHeight="1">
      <c r="I420" s="140"/>
    </row>
    <row r="421" ht="12.75" customHeight="1">
      <c r="I421" s="140"/>
    </row>
    <row r="422" ht="12.75" customHeight="1">
      <c r="I422" s="140"/>
    </row>
    <row r="423" ht="12.75" customHeight="1">
      <c r="I423" s="140"/>
    </row>
    <row r="424" ht="12.75" customHeight="1">
      <c r="I424" s="140"/>
    </row>
    <row r="425" ht="12.75" customHeight="1">
      <c r="I425" s="140"/>
    </row>
    <row r="426" ht="12.75" customHeight="1">
      <c r="I426" s="140"/>
    </row>
    <row r="427" ht="12.75" customHeight="1">
      <c r="I427" s="140"/>
    </row>
    <row r="428" ht="12.75" customHeight="1">
      <c r="I428" s="140"/>
    </row>
    <row r="429" ht="12.75" customHeight="1">
      <c r="I429" s="140"/>
    </row>
    <row r="430" ht="12.75" customHeight="1">
      <c r="I430" s="140"/>
    </row>
    <row r="431" ht="12.75" customHeight="1">
      <c r="I431" s="140"/>
    </row>
    <row r="432" ht="12.75" customHeight="1">
      <c r="I432" s="140"/>
    </row>
    <row r="433" ht="12.75" customHeight="1">
      <c r="I433" s="140"/>
    </row>
    <row r="434" ht="12.75" customHeight="1">
      <c r="I434" s="140"/>
    </row>
    <row r="435" ht="12.75" customHeight="1">
      <c r="I435" s="140"/>
    </row>
    <row r="436" ht="12.75" customHeight="1">
      <c r="I436" s="140"/>
    </row>
    <row r="437" ht="12.75" customHeight="1">
      <c r="I437" s="140"/>
    </row>
    <row r="438" ht="12.75" customHeight="1">
      <c r="I438" s="140"/>
    </row>
    <row r="439" ht="12.75" customHeight="1">
      <c r="I439" s="140"/>
    </row>
    <row r="440" ht="12.75" customHeight="1">
      <c r="I440" s="140"/>
    </row>
    <row r="441" ht="12.75" customHeight="1">
      <c r="I441" s="140"/>
    </row>
    <row r="442" ht="12.75" customHeight="1">
      <c r="I442" s="140"/>
    </row>
    <row r="443" ht="12.75" customHeight="1">
      <c r="I443" s="140"/>
    </row>
    <row r="444" ht="12.75" customHeight="1">
      <c r="I444" s="140"/>
    </row>
    <row r="445" ht="12.75" customHeight="1">
      <c r="I445" s="140"/>
    </row>
    <row r="446" ht="12.75" customHeight="1">
      <c r="I446" s="140"/>
    </row>
    <row r="447" ht="12.75" customHeight="1">
      <c r="I447" s="140"/>
    </row>
    <row r="448" ht="12.75" customHeight="1">
      <c r="I448" s="140"/>
    </row>
    <row r="449" ht="12.75" customHeight="1">
      <c r="I449" s="140"/>
    </row>
    <row r="450" ht="12.75" customHeight="1">
      <c r="I450" s="140"/>
    </row>
    <row r="451" ht="12.75" customHeight="1">
      <c r="I451" s="140"/>
    </row>
    <row r="452" ht="12.75" customHeight="1">
      <c r="I452" s="140"/>
    </row>
    <row r="453" ht="12.75" customHeight="1">
      <c r="I453" s="140"/>
    </row>
    <row r="454" ht="12.75" customHeight="1">
      <c r="I454" s="140"/>
    </row>
    <row r="455" ht="12.75" customHeight="1">
      <c r="I455" s="140"/>
    </row>
    <row r="456" ht="12.75" customHeight="1">
      <c r="I456" s="140"/>
    </row>
    <row r="457" ht="12.75" customHeight="1">
      <c r="I457" s="140"/>
    </row>
    <row r="458" ht="12.75" customHeight="1">
      <c r="I458" s="140"/>
    </row>
    <row r="459" ht="12.75" customHeight="1">
      <c r="I459" s="140"/>
    </row>
    <row r="460" ht="12.75" customHeight="1">
      <c r="I460" s="140"/>
    </row>
    <row r="461" ht="12.75" customHeight="1">
      <c r="I461" s="140"/>
    </row>
    <row r="462" ht="12.75" customHeight="1">
      <c r="I462" s="140"/>
    </row>
    <row r="463" ht="12.75" customHeight="1">
      <c r="I463" s="140"/>
    </row>
    <row r="464" ht="12.75" customHeight="1">
      <c r="I464" s="140"/>
    </row>
    <row r="465" ht="12.75" customHeight="1">
      <c r="I465" s="140"/>
    </row>
    <row r="466" ht="12.75" customHeight="1">
      <c r="I466" s="140"/>
    </row>
    <row r="467" ht="12.75" customHeight="1">
      <c r="I467" s="140"/>
    </row>
    <row r="468" ht="12.75" customHeight="1">
      <c r="I468" s="140"/>
    </row>
    <row r="469" ht="12.75" customHeight="1">
      <c r="I469" s="140"/>
    </row>
    <row r="470" ht="12.75" customHeight="1">
      <c r="I470" s="140"/>
    </row>
    <row r="471" ht="12.75" customHeight="1">
      <c r="I471" s="140"/>
    </row>
    <row r="472" ht="12.75" customHeight="1">
      <c r="I472" s="140"/>
    </row>
    <row r="473" ht="12.75" customHeight="1">
      <c r="I473" s="140"/>
    </row>
    <row r="474" ht="12.75" customHeight="1">
      <c r="I474" s="140"/>
    </row>
    <row r="475" ht="12.75" customHeight="1">
      <c r="I475" s="140"/>
    </row>
    <row r="476" ht="12.75" customHeight="1">
      <c r="I476" s="140"/>
    </row>
    <row r="477" ht="12.75" customHeight="1">
      <c r="I477" s="140"/>
    </row>
    <row r="478" ht="12.75" customHeight="1">
      <c r="I478" s="140"/>
    </row>
    <row r="479" ht="12.75" customHeight="1">
      <c r="I479" s="140"/>
    </row>
    <row r="480" ht="12.75" customHeight="1">
      <c r="I480" s="140"/>
    </row>
    <row r="481" ht="12.75" customHeight="1">
      <c r="I481" s="140"/>
    </row>
    <row r="482" ht="12.75" customHeight="1">
      <c r="I482" s="140"/>
    </row>
    <row r="483" ht="12.75" customHeight="1">
      <c r="I483" s="140"/>
    </row>
    <row r="484" ht="12.75" customHeight="1">
      <c r="I484" s="140"/>
    </row>
    <row r="485" ht="12.75" customHeight="1">
      <c r="I485" s="140"/>
    </row>
    <row r="486" ht="12.75" customHeight="1">
      <c r="I486" s="140"/>
    </row>
    <row r="487" ht="12.75" customHeight="1">
      <c r="I487" s="140"/>
    </row>
    <row r="488" ht="12.75" customHeight="1">
      <c r="I488" s="140"/>
    </row>
    <row r="489" ht="12.75" customHeight="1">
      <c r="I489" s="140"/>
    </row>
    <row r="490" ht="12.75" customHeight="1">
      <c r="I490" s="140"/>
    </row>
    <row r="491" ht="12.75" customHeight="1">
      <c r="I491" s="140"/>
    </row>
    <row r="492" ht="12.75" customHeight="1">
      <c r="I492" s="140"/>
    </row>
    <row r="493" ht="12.75" customHeight="1">
      <c r="I493" s="140"/>
    </row>
    <row r="494" ht="12.75" customHeight="1">
      <c r="I494" s="140"/>
    </row>
    <row r="495" ht="12.75" customHeight="1">
      <c r="I495" s="140"/>
    </row>
    <row r="496" ht="12.75" customHeight="1">
      <c r="I496" s="140"/>
    </row>
    <row r="497" ht="12.75" customHeight="1">
      <c r="I497" s="140"/>
    </row>
    <row r="498" ht="12.75" customHeight="1">
      <c r="I498" s="140"/>
    </row>
    <row r="499" ht="12.75" customHeight="1">
      <c r="I499" s="140"/>
    </row>
    <row r="500" ht="12.75" customHeight="1">
      <c r="I500" s="140"/>
    </row>
    <row r="501" ht="12.75" customHeight="1">
      <c r="I501" s="140"/>
    </row>
    <row r="502" ht="12.75" customHeight="1">
      <c r="I502" s="140"/>
    </row>
    <row r="503" ht="12.75" customHeight="1">
      <c r="I503" s="140"/>
    </row>
    <row r="504" ht="12.75" customHeight="1">
      <c r="I504" s="140"/>
    </row>
    <row r="505" ht="12.75" customHeight="1">
      <c r="I505" s="140"/>
    </row>
    <row r="506" ht="12.75" customHeight="1">
      <c r="I506" s="140"/>
    </row>
    <row r="507" ht="12.75" customHeight="1">
      <c r="I507" s="140"/>
    </row>
    <row r="508" ht="12.75" customHeight="1">
      <c r="I508" s="140"/>
    </row>
    <row r="509" ht="12.75" customHeight="1">
      <c r="I509" s="140"/>
    </row>
    <row r="510" ht="12.75" customHeight="1">
      <c r="I510" s="140"/>
    </row>
    <row r="511" ht="12.75" customHeight="1">
      <c r="I511" s="140"/>
    </row>
    <row r="512" ht="12.75" customHeight="1">
      <c r="I512" s="140"/>
    </row>
    <row r="513" ht="12.75" customHeight="1">
      <c r="I513" s="140"/>
    </row>
    <row r="514" ht="12.75" customHeight="1">
      <c r="I514" s="140"/>
    </row>
    <row r="515" ht="12.75" customHeight="1">
      <c r="I515" s="140"/>
    </row>
    <row r="516" ht="12.75" customHeight="1">
      <c r="I516" s="140"/>
    </row>
    <row r="517" ht="12.75" customHeight="1">
      <c r="I517" s="140"/>
    </row>
    <row r="518" ht="12.75" customHeight="1">
      <c r="I518" s="140"/>
    </row>
    <row r="519" ht="12.75" customHeight="1">
      <c r="I519" s="140"/>
    </row>
    <row r="520" ht="12.75" customHeight="1">
      <c r="I520" s="140"/>
    </row>
    <row r="521" ht="12.75" customHeight="1">
      <c r="I521" s="140"/>
    </row>
    <row r="522" ht="12.75" customHeight="1">
      <c r="I522" s="140"/>
    </row>
    <row r="523" ht="12.75" customHeight="1">
      <c r="I523" s="140"/>
    </row>
    <row r="524" ht="12.75" customHeight="1">
      <c r="I524" s="140"/>
    </row>
    <row r="525" ht="12.75" customHeight="1">
      <c r="I525" s="140"/>
    </row>
    <row r="526" ht="12.75" customHeight="1">
      <c r="I526" s="140"/>
    </row>
    <row r="527" ht="12.75" customHeight="1">
      <c r="I527" s="140"/>
    </row>
    <row r="528" ht="12.75" customHeight="1">
      <c r="I528" s="140"/>
    </row>
    <row r="529" ht="12.75" customHeight="1">
      <c r="I529" s="140"/>
    </row>
    <row r="530" ht="12.75" customHeight="1">
      <c r="I530" s="140"/>
    </row>
    <row r="531" ht="12.75" customHeight="1">
      <c r="I531" s="140"/>
    </row>
    <row r="532" ht="12.75" customHeight="1">
      <c r="I532" s="140"/>
    </row>
    <row r="533" ht="12.75" customHeight="1">
      <c r="I533" s="140"/>
    </row>
    <row r="534" ht="12.75" customHeight="1">
      <c r="I534" s="140"/>
    </row>
    <row r="535" ht="12.75" customHeight="1">
      <c r="I535" s="140"/>
    </row>
    <row r="536" ht="12.75" customHeight="1">
      <c r="I536" s="140"/>
    </row>
    <row r="537" ht="12.75" customHeight="1">
      <c r="I537" s="140"/>
    </row>
    <row r="538" ht="12.75" customHeight="1">
      <c r="I538" s="140"/>
    </row>
    <row r="539" ht="12.75" customHeight="1">
      <c r="I539" s="140"/>
    </row>
    <row r="540" ht="12.75" customHeight="1">
      <c r="I540" s="140"/>
    </row>
    <row r="541" ht="12.75" customHeight="1">
      <c r="I541" s="140"/>
    </row>
    <row r="542" ht="12.75" customHeight="1">
      <c r="I542" s="140"/>
    </row>
    <row r="543" ht="12.75" customHeight="1">
      <c r="I543" s="140"/>
    </row>
    <row r="544" ht="12.75" customHeight="1">
      <c r="I544" s="140"/>
    </row>
    <row r="545" ht="12.75" customHeight="1">
      <c r="I545" s="140"/>
    </row>
    <row r="546" ht="12.75" customHeight="1">
      <c r="I546" s="140"/>
    </row>
    <row r="547" ht="12.75" customHeight="1">
      <c r="I547" s="140"/>
    </row>
    <row r="548" ht="12.75" customHeight="1">
      <c r="I548" s="140"/>
    </row>
    <row r="549" ht="12.75" customHeight="1">
      <c r="I549" s="140"/>
    </row>
    <row r="550" ht="12.75" customHeight="1">
      <c r="I550" s="140"/>
    </row>
    <row r="551" ht="12.75" customHeight="1">
      <c r="I551" s="140"/>
    </row>
    <row r="552" ht="12.75" customHeight="1">
      <c r="I552" s="140"/>
    </row>
    <row r="553" ht="12.75" customHeight="1">
      <c r="I553" s="140"/>
    </row>
    <row r="554" ht="12.75" customHeight="1">
      <c r="I554" s="140"/>
    </row>
    <row r="555" ht="12.75" customHeight="1">
      <c r="I555" s="140"/>
    </row>
    <row r="556" ht="12.75" customHeight="1">
      <c r="I556" s="140"/>
    </row>
    <row r="557" ht="12.75" customHeight="1">
      <c r="I557" s="140"/>
    </row>
    <row r="558" ht="12.75" customHeight="1">
      <c r="I558" s="140"/>
    </row>
    <row r="559" ht="12.75" customHeight="1">
      <c r="I559" s="140"/>
    </row>
    <row r="560" ht="12.75" customHeight="1">
      <c r="I560" s="140"/>
    </row>
    <row r="561" ht="12.75" customHeight="1">
      <c r="I561" s="140"/>
    </row>
    <row r="562" ht="12.75" customHeight="1">
      <c r="I562" s="140"/>
    </row>
    <row r="563" ht="12.75" customHeight="1">
      <c r="I563" s="140"/>
    </row>
    <row r="564" ht="12.75" customHeight="1">
      <c r="I564" s="140"/>
    </row>
    <row r="565" ht="12.75" customHeight="1">
      <c r="I565" s="140"/>
    </row>
    <row r="566" ht="12.75" customHeight="1">
      <c r="I566" s="140"/>
    </row>
    <row r="567" ht="12.75" customHeight="1">
      <c r="I567" s="140"/>
    </row>
    <row r="568" ht="12.75" customHeight="1">
      <c r="I568" s="140"/>
    </row>
    <row r="569" ht="12.75" customHeight="1">
      <c r="I569" s="140"/>
    </row>
    <row r="570" ht="12.75" customHeight="1">
      <c r="I570" s="140"/>
    </row>
    <row r="571" ht="12.75" customHeight="1">
      <c r="I571" s="140"/>
    </row>
    <row r="572" ht="12.75" customHeight="1">
      <c r="I572" s="140"/>
    </row>
    <row r="573" ht="12.75" customHeight="1">
      <c r="I573" s="140"/>
    </row>
    <row r="574" ht="12.75" customHeight="1">
      <c r="I574" s="140"/>
    </row>
    <row r="575" ht="12.75" customHeight="1">
      <c r="I575" s="140"/>
    </row>
    <row r="576" ht="12.75" customHeight="1">
      <c r="I576" s="140"/>
    </row>
    <row r="577" ht="12.75" customHeight="1">
      <c r="I577" s="140"/>
    </row>
    <row r="578" ht="12.75" customHeight="1">
      <c r="I578" s="140"/>
    </row>
    <row r="579" ht="12.75" customHeight="1">
      <c r="I579" s="140"/>
    </row>
    <row r="580" ht="12.75" customHeight="1">
      <c r="I580" s="140"/>
    </row>
    <row r="581" ht="12.75" customHeight="1">
      <c r="I581" s="140"/>
    </row>
    <row r="582" ht="12.75" customHeight="1">
      <c r="I582" s="140"/>
    </row>
    <row r="583" ht="12.75" customHeight="1">
      <c r="I583" s="140"/>
    </row>
    <row r="584" ht="12.75" customHeight="1">
      <c r="I584" s="140"/>
    </row>
    <row r="585" ht="12.75" customHeight="1">
      <c r="I585" s="140"/>
    </row>
    <row r="586" ht="12.75" customHeight="1">
      <c r="I586" s="140"/>
    </row>
    <row r="587" ht="12.75" customHeight="1">
      <c r="I587" s="140"/>
    </row>
    <row r="588" ht="12.75" customHeight="1">
      <c r="I588" s="140"/>
    </row>
    <row r="589" ht="12.75" customHeight="1">
      <c r="I589" s="140"/>
    </row>
    <row r="590" ht="12.75" customHeight="1">
      <c r="I590" s="140"/>
    </row>
    <row r="591" ht="12.75" customHeight="1">
      <c r="I591" s="140"/>
    </row>
    <row r="592" ht="12.75" customHeight="1">
      <c r="I592" s="140"/>
    </row>
    <row r="593" ht="12.75" customHeight="1">
      <c r="I593" s="140"/>
    </row>
    <row r="594" ht="12.75" customHeight="1">
      <c r="I594" s="140"/>
    </row>
    <row r="595" ht="12.75" customHeight="1">
      <c r="I595" s="140"/>
    </row>
    <row r="596" ht="12.75" customHeight="1">
      <c r="I596" s="140"/>
    </row>
    <row r="597" ht="12.75" customHeight="1">
      <c r="I597" s="140"/>
    </row>
    <row r="598" ht="12.75" customHeight="1">
      <c r="I598" s="140"/>
    </row>
    <row r="599" ht="12.75" customHeight="1">
      <c r="I599" s="140"/>
    </row>
    <row r="600" ht="12.75" customHeight="1">
      <c r="I600" s="140"/>
    </row>
    <row r="601" ht="12.75" customHeight="1">
      <c r="I601" s="140"/>
    </row>
    <row r="602" ht="12.75" customHeight="1">
      <c r="I602" s="140"/>
    </row>
    <row r="603" ht="12.75" customHeight="1">
      <c r="I603" s="140"/>
    </row>
    <row r="604" ht="12.75" customHeight="1">
      <c r="I604" s="140"/>
    </row>
    <row r="605" ht="12.75" customHeight="1">
      <c r="I605" s="140"/>
    </row>
    <row r="606" ht="12.75" customHeight="1">
      <c r="I606" s="140"/>
    </row>
    <row r="607" ht="12.75" customHeight="1">
      <c r="I607" s="140"/>
    </row>
    <row r="608" ht="12.75" customHeight="1">
      <c r="I608" s="140"/>
    </row>
    <row r="609" ht="12.75" customHeight="1">
      <c r="I609" s="140"/>
    </row>
    <row r="610" ht="12.75" customHeight="1">
      <c r="I610" s="140"/>
    </row>
    <row r="611" ht="12.75" customHeight="1">
      <c r="I611" s="140"/>
    </row>
    <row r="612" ht="12.75" customHeight="1">
      <c r="I612" s="140"/>
    </row>
    <row r="613" ht="12.75" customHeight="1">
      <c r="I613" s="140"/>
    </row>
    <row r="614" ht="12.75" customHeight="1">
      <c r="I614" s="140"/>
    </row>
    <row r="615" ht="12.75" customHeight="1">
      <c r="I615" s="140"/>
    </row>
    <row r="616" ht="12.75" customHeight="1">
      <c r="I616" s="140"/>
    </row>
    <row r="617" ht="12.75" customHeight="1">
      <c r="I617" s="140"/>
    </row>
    <row r="618" ht="12.75" customHeight="1">
      <c r="I618" s="140"/>
    </row>
    <row r="619" ht="12.75" customHeight="1">
      <c r="I619" s="140"/>
    </row>
    <row r="620" ht="12.75" customHeight="1">
      <c r="I620" s="140"/>
    </row>
    <row r="621" ht="12.75" customHeight="1">
      <c r="I621" s="140"/>
    </row>
    <row r="622" ht="12.75" customHeight="1">
      <c r="I622" s="140"/>
    </row>
    <row r="623" ht="12.75" customHeight="1">
      <c r="I623" s="140"/>
    </row>
    <row r="624" ht="12.75" customHeight="1">
      <c r="I624" s="140"/>
    </row>
    <row r="625" ht="12.75" customHeight="1">
      <c r="I625" s="140"/>
    </row>
    <row r="626" ht="12.75" customHeight="1">
      <c r="I626" s="140"/>
    </row>
    <row r="627" ht="12.75" customHeight="1">
      <c r="I627" s="140"/>
    </row>
    <row r="628" ht="12.75" customHeight="1">
      <c r="I628" s="140"/>
    </row>
    <row r="629" ht="12.75" customHeight="1">
      <c r="I629" s="140"/>
    </row>
    <row r="630" ht="12.75" customHeight="1">
      <c r="I630" s="140"/>
    </row>
    <row r="631" ht="12.75" customHeight="1">
      <c r="I631" s="140"/>
    </row>
    <row r="632" ht="12.75" customHeight="1">
      <c r="I632" s="140"/>
    </row>
    <row r="633" ht="12.75" customHeight="1">
      <c r="I633" s="140"/>
    </row>
    <row r="634" ht="12.75" customHeight="1">
      <c r="I634" s="140"/>
    </row>
    <row r="635" ht="12.75" customHeight="1">
      <c r="I635" s="140"/>
    </row>
    <row r="636" ht="12.75" customHeight="1">
      <c r="I636" s="140"/>
    </row>
    <row r="637" ht="12.75" customHeight="1">
      <c r="I637" s="140"/>
    </row>
    <row r="638" ht="12.75" customHeight="1">
      <c r="I638" s="140"/>
    </row>
    <row r="639" ht="12.75" customHeight="1">
      <c r="I639" s="140"/>
    </row>
    <row r="640" ht="12.75" customHeight="1">
      <c r="I640" s="140"/>
    </row>
    <row r="641" ht="12.75" customHeight="1">
      <c r="I641" s="140"/>
    </row>
    <row r="642" ht="12.75" customHeight="1">
      <c r="I642" s="140"/>
    </row>
    <row r="643" ht="12.75" customHeight="1">
      <c r="I643" s="140"/>
    </row>
    <row r="644" ht="12.75" customHeight="1">
      <c r="I644" s="140"/>
    </row>
    <row r="645" ht="12.75" customHeight="1">
      <c r="I645" s="140"/>
    </row>
    <row r="646" ht="12.75" customHeight="1">
      <c r="I646" s="140"/>
    </row>
    <row r="647" ht="12.75" customHeight="1">
      <c r="I647" s="140"/>
    </row>
    <row r="648" ht="12.75" customHeight="1">
      <c r="I648" s="140"/>
    </row>
    <row r="649" ht="12.75" customHeight="1">
      <c r="I649" s="140"/>
    </row>
    <row r="650" ht="12.75" customHeight="1">
      <c r="I650" s="140"/>
    </row>
    <row r="651" ht="12.75" customHeight="1">
      <c r="I651" s="140"/>
    </row>
    <row r="652" ht="12.75" customHeight="1">
      <c r="I652" s="140"/>
    </row>
    <row r="653" ht="12.75" customHeight="1">
      <c r="I653" s="140"/>
    </row>
    <row r="654" ht="12.75" customHeight="1">
      <c r="I654" s="140"/>
    </row>
    <row r="655" ht="12.75" customHeight="1">
      <c r="I655" s="140"/>
    </row>
    <row r="656" ht="12.75" customHeight="1">
      <c r="I656" s="140"/>
    </row>
    <row r="657" ht="12.75" customHeight="1">
      <c r="I657" s="140"/>
    </row>
    <row r="658" ht="12.75" customHeight="1">
      <c r="I658" s="140"/>
    </row>
    <row r="659" ht="12.75" customHeight="1">
      <c r="I659" s="140"/>
    </row>
    <row r="660" ht="12.75" customHeight="1">
      <c r="I660" s="140"/>
    </row>
    <row r="661" ht="12.75" customHeight="1">
      <c r="I661" s="140"/>
    </row>
    <row r="662" ht="12.75" customHeight="1">
      <c r="I662" s="140"/>
    </row>
    <row r="663" ht="12.75" customHeight="1">
      <c r="I663" s="140"/>
    </row>
    <row r="664" ht="12.75" customHeight="1">
      <c r="I664" s="140"/>
    </row>
    <row r="665" ht="12.75" customHeight="1">
      <c r="I665" s="140"/>
    </row>
    <row r="666" ht="12.75" customHeight="1">
      <c r="I666" s="140"/>
    </row>
    <row r="667" ht="12.75" customHeight="1">
      <c r="I667" s="140"/>
    </row>
    <row r="668" ht="12.75" customHeight="1">
      <c r="I668" s="140"/>
    </row>
    <row r="669" ht="12.75" customHeight="1">
      <c r="I669" s="140"/>
    </row>
    <row r="670" ht="12.75" customHeight="1">
      <c r="I670" s="140"/>
    </row>
    <row r="671" ht="12.75" customHeight="1">
      <c r="I671" s="140"/>
    </row>
    <row r="672" ht="12.75" customHeight="1">
      <c r="I672" s="140"/>
    </row>
    <row r="673" ht="12.75" customHeight="1">
      <c r="I673" s="140"/>
    </row>
    <row r="674" ht="12.75" customHeight="1">
      <c r="I674" s="140"/>
    </row>
    <row r="675" ht="12.75" customHeight="1">
      <c r="I675" s="140"/>
    </row>
    <row r="676" ht="12.75" customHeight="1">
      <c r="I676" s="140"/>
    </row>
    <row r="677" ht="12.75" customHeight="1">
      <c r="I677" s="140"/>
    </row>
    <row r="678" ht="12.75" customHeight="1">
      <c r="I678" s="140"/>
    </row>
    <row r="679" ht="12.75" customHeight="1">
      <c r="I679" s="140"/>
    </row>
    <row r="680" ht="12.75" customHeight="1">
      <c r="I680" s="140"/>
    </row>
    <row r="681" ht="12.75" customHeight="1">
      <c r="I681" s="140"/>
    </row>
    <row r="682" ht="12.75" customHeight="1">
      <c r="I682" s="140"/>
    </row>
    <row r="683" ht="12.75" customHeight="1">
      <c r="I683" s="140"/>
    </row>
    <row r="684" ht="12.75" customHeight="1">
      <c r="I684" s="140"/>
    </row>
    <row r="685" ht="12.75" customHeight="1">
      <c r="I685" s="140"/>
    </row>
    <row r="686" ht="12.75" customHeight="1">
      <c r="I686" s="140"/>
    </row>
    <row r="687" ht="12.75" customHeight="1">
      <c r="I687" s="140"/>
    </row>
    <row r="688" ht="12.75" customHeight="1">
      <c r="I688" s="140"/>
    </row>
    <row r="689" ht="12.75" customHeight="1">
      <c r="I689" s="140"/>
    </row>
    <row r="690" ht="12.75" customHeight="1">
      <c r="I690" s="140"/>
    </row>
    <row r="691" ht="12.75" customHeight="1">
      <c r="I691" s="140"/>
    </row>
    <row r="692" ht="12.75" customHeight="1">
      <c r="I692" s="140"/>
    </row>
    <row r="693" ht="12.75" customHeight="1">
      <c r="I693" s="140"/>
    </row>
    <row r="694" ht="12.75" customHeight="1">
      <c r="I694" s="140"/>
    </row>
    <row r="695" ht="12.75" customHeight="1">
      <c r="I695" s="140"/>
    </row>
    <row r="696" ht="12.75" customHeight="1">
      <c r="I696" s="140"/>
    </row>
    <row r="697" ht="12.75" customHeight="1">
      <c r="I697" s="140"/>
    </row>
    <row r="698" ht="12.75" customHeight="1">
      <c r="I698" s="140"/>
    </row>
    <row r="699" ht="12.75" customHeight="1">
      <c r="I699" s="140"/>
    </row>
    <row r="700" ht="12.75" customHeight="1">
      <c r="I700" s="140"/>
    </row>
    <row r="701" ht="12.75" customHeight="1">
      <c r="I701" s="140"/>
    </row>
    <row r="702" ht="12.75" customHeight="1">
      <c r="I702" s="140"/>
    </row>
    <row r="703" ht="12.75" customHeight="1">
      <c r="I703" s="140"/>
    </row>
    <row r="704" ht="12.75" customHeight="1">
      <c r="I704" s="140"/>
    </row>
    <row r="705" ht="12.75" customHeight="1">
      <c r="I705" s="140"/>
    </row>
    <row r="706" ht="12.75" customHeight="1">
      <c r="I706" s="140"/>
    </row>
    <row r="707" ht="12.75" customHeight="1">
      <c r="I707" s="140"/>
    </row>
    <row r="708" ht="12.75" customHeight="1">
      <c r="I708" s="140"/>
    </row>
    <row r="709" ht="12.75" customHeight="1">
      <c r="I709" s="140"/>
    </row>
    <row r="710" ht="12.75" customHeight="1">
      <c r="I710" s="140"/>
    </row>
    <row r="711" ht="12.75" customHeight="1">
      <c r="I711" s="140"/>
    </row>
    <row r="712" ht="12.75" customHeight="1">
      <c r="I712" s="140"/>
    </row>
    <row r="713" ht="12.75" customHeight="1">
      <c r="I713" s="140"/>
    </row>
    <row r="714" ht="12.75" customHeight="1">
      <c r="I714" s="140"/>
    </row>
    <row r="715" ht="12.75" customHeight="1">
      <c r="I715" s="140"/>
    </row>
    <row r="716" ht="12.75" customHeight="1">
      <c r="I716" s="140"/>
    </row>
    <row r="717" ht="12.75" customHeight="1">
      <c r="I717" s="140"/>
    </row>
    <row r="718" ht="12.75" customHeight="1">
      <c r="I718" s="140"/>
    </row>
    <row r="719" ht="12.75" customHeight="1">
      <c r="I719" s="140"/>
    </row>
    <row r="720" ht="12.75" customHeight="1">
      <c r="I720" s="140"/>
    </row>
    <row r="721" ht="12.75" customHeight="1">
      <c r="I721" s="140"/>
    </row>
    <row r="722" ht="12.75" customHeight="1">
      <c r="I722" s="140"/>
    </row>
    <row r="723" ht="12.75" customHeight="1">
      <c r="I723" s="140"/>
    </row>
    <row r="724" ht="12.75" customHeight="1">
      <c r="I724" s="140"/>
    </row>
    <row r="725" ht="12.75" customHeight="1">
      <c r="I725" s="140"/>
    </row>
    <row r="726" ht="12.75" customHeight="1">
      <c r="I726" s="140"/>
    </row>
    <row r="727" ht="12.75" customHeight="1">
      <c r="I727" s="140"/>
    </row>
    <row r="728" ht="12.75" customHeight="1">
      <c r="I728" s="140"/>
    </row>
    <row r="729" ht="12.75" customHeight="1">
      <c r="I729" s="140"/>
    </row>
    <row r="730" ht="12.75" customHeight="1">
      <c r="I730" s="140"/>
    </row>
    <row r="731" ht="12.75" customHeight="1">
      <c r="I731" s="140"/>
    </row>
    <row r="732" ht="12.75" customHeight="1">
      <c r="I732" s="140"/>
    </row>
    <row r="733" ht="12.75" customHeight="1">
      <c r="I733" s="140"/>
    </row>
    <row r="734" ht="12.75" customHeight="1">
      <c r="I734" s="140"/>
    </row>
    <row r="735" ht="12.75" customHeight="1">
      <c r="I735" s="140"/>
    </row>
    <row r="736" ht="12.75" customHeight="1">
      <c r="I736" s="140"/>
    </row>
    <row r="737" ht="12.75" customHeight="1">
      <c r="I737" s="140"/>
    </row>
    <row r="738" ht="12.75" customHeight="1">
      <c r="I738" s="140"/>
    </row>
    <row r="739" ht="12.75" customHeight="1">
      <c r="I739" s="140"/>
    </row>
    <row r="740" ht="12.75" customHeight="1">
      <c r="I740" s="140"/>
    </row>
    <row r="741" ht="12.75" customHeight="1">
      <c r="I741" s="140"/>
    </row>
    <row r="742" ht="12.75" customHeight="1">
      <c r="I742" s="140"/>
    </row>
    <row r="743" ht="12.75" customHeight="1">
      <c r="I743" s="140"/>
    </row>
    <row r="744" ht="12.75" customHeight="1">
      <c r="I744" s="140"/>
    </row>
    <row r="745" ht="12.75" customHeight="1">
      <c r="I745" s="140"/>
    </row>
    <row r="746" ht="12.75" customHeight="1">
      <c r="I746" s="140"/>
    </row>
    <row r="747" ht="12.75" customHeight="1">
      <c r="I747" s="140"/>
    </row>
    <row r="748" ht="12.75" customHeight="1">
      <c r="I748" s="140"/>
    </row>
    <row r="749" ht="12.75" customHeight="1">
      <c r="I749" s="140"/>
    </row>
    <row r="750" ht="12.75" customHeight="1">
      <c r="I750" s="140"/>
    </row>
    <row r="751" ht="12.75" customHeight="1">
      <c r="I751" s="140"/>
    </row>
    <row r="752" ht="12.75" customHeight="1">
      <c r="I752" s="140"/>
    </row>
    <row r="753" ht="12.75" customHeight="1">
      <c r="I753" s="140"/>
    </row>
    <row r="754" ht="12.75" customHeight="1">
      <c r="I754" s="140"/>
    </row>
    <row r="755" ht="12.75" customHeight="1">
      <c r="I755" s="140"/>
    </row>
    <row r="756" ht="12.75" customHeight="1">
      <c r="I756" s="140"/>
    </row>
    <row r="757" ht="12.75" customHeight="1">
      <c r="I757" s="140"/>
    </row>
    <row r="758" ht="12.75" customHeight="1">
      <c r="I758" s="140"/>
    </row>
    <row r="759" ht="12.75" customHeight="1">
      <c r="I759" s="140"/>
    </row>
    <row r="760" ht="12.75" customHeight="1">
      <c r="I760" s="140"/>
    </row>
    <row r="761" ht="12.75" customHeight="1">
      <c r="I761" s="140"/>
    </row>
    <row r="762" ht="12.75" customHeight="1">
      <c r="I762" s="140"/>
    </row>
    <row r="763" ht="12.75" customHeight="1">
      <c r="I763" s="140"/>
    </row>
    <row r="764" ht="12.75" customHeight="1">
      <c r="I764" s="140"/>
    </row>
    <row r="765" ht="12.75" customHeight="1">
      <c r="I765" s="140"/>
    </row>
    <row r="766" ht="12.75" customHeight="1">
      <c r="I766" s="140"/>
    </row>
    <row r="767" ht="12.75" customHeight="1">
      <c r="I767" s="140"/>
    </row>
    <row r="768" ht="12.75" customHeight="1">
      <c r="I768" s="140"/>
    </row>
    <row r="769" ht="12.75" customHeight="1">
      <c r="I769" s="140"/>
    </row>
    <row r="770" ht="12.75" customHeight="1">
      <c r="I770" s="140"/>
    </row>
    <row r="771" ht="12.75" customHeight="1">
      <c r="I771" s="140"/>
    </row>
    <row r="772" ht="12.75" customHeight="1">
      <c r="I772" s="140"/>
    </row>
    <row r="773" ht="12.75" customHeight="1">
      <c r="I773" s="140"/>
    </row>
    <row r="774" ht="12.75" customHeight="1">
      <c r="I774" s="140"/>
    </row>
    <row r="775" ht="12.75" customHeight="1">
      <c r="I775" s="140"/>
    </row>
    <row r="776" ht="12.75" customHeight="1">
      <c r="I776" s="140"/>
    </row>
    <row r="777" ht="12.75" customHeight="1">
      <c r="I777" s="140"/>
    </row>
    <row r="778" ht="12.75" customHeight="1">
      <c r="I778" s="140"/>
    </row>
    <row r="779" ht="12.75" customHeight="1">
      <c r="I779" s="140"/>
    </row>
    <row r="780" ht="12.75" customHeight="1">
      <c r="I780" s="140"/>
    </row>
    <row r="781" ht="12.75" customHeight="1">
      <c r="I781" s="140"/>
    </row>
    <row r="782" ht="12.75" customHeight="1">
      <c r="I782" s="140"/>
    </row>
    <row r="783" ht="12.75" customHeight="1">
      <c r="I783" s="140"/>
    </row>
    <row r="784" ht="12.75" customHeight="1">
      <c r="I784" s="140"/>
    </row>
    <row r="785" ht="12.75" customHeight="1">
      <c r="I785" s="140"/>
    </row>
    <row r="786" ht="12.75" customHeight="1">
      <c r="I786" s="140"/>
    </row>
    <row r="787" ht="12.75" customHeight="1">
      <c r="I787" s="140"/>
    </row>
    <row r="788" ht="12.75" customHeight="1">
      <c r="I788" s="140"/>
    </row>
    <row r="789" ht="12.75" customHeight="1">
      <c r="I789" s="140"/>
    </row>
    <row r="790" ht="12.75" customHeight="1">
      <c r="I790" s="140"/>
    </row>
    <row r="791" ht="12.75" customHeight="1">
      <c r="I791" s="140"/>
    </row>
    <row r="792" ht="12.75" customHeight="1">
      <c r="I792" s="140"/>
    </row>
    <row r="793" ht="12.75" customHeight="1">
      <c r="I793" s="140"/>
    </row>
    <row r="794" ht="12.75" customHeight="1">
      <c r="I794" s="140"/>
    </row>
    <row r="795" ht="12.75" customHeight="1">
      <c r="I795" s="140"/>
    </row>
    <row r="796" ht="12.75" customHeight="1">
      <c r="I796" s="140"/>
    </row>
    <row r="797" ht="12.75" customHeight="1">
      <c r="I797" s="140"/>
    </row>
    <row r="798" ht="12.75" customHeight="1">
      <c r="I798" s="140"/>
    </row>
    <row r="799" ht="12.75" customHeight="1">
      <c r="I799" s="140"/>
    </row>
    <row r="800" ht="12.75" customHeight="1">
      <c r="I800" s="140"/>
    </row>
    <row r="801" ht="12.75" customHeight="1">
      <c r="I801" s="140"/>
    </row>
    <row r="802" ht="12.75" customHeight="1">
      <c r="I802" s="140"/>
    </row>
    <row r="803" ht="12.75" customHeight="1">
      <c r="I803" s="140"/>
    </row>
    <row r="804" ht="12.75" customHeight="1">
      <c r="I804" s="140"/>
    </row>
    <row r="805" ht="12.75" customHeight="1">
      <c r="I805" s="140"/>
    </row>
    <row r="806" ht="12.75" customHeight="1">
      <c r="I806" s="140"/>
    </row>
    <row r="807" ht="12.75" customHeight="1">
      <c r="I807" s="140"/>
    </row>
    <row r="808" ht="12.75" customHeight="1">
      <c r="I808" s="140"/>
    </row>
    <row r="809" ht="12.75" customHeight="1">
      <c r="I809" s="140"/>
    </row>
    <row r="810" ht="12.75" customHeight="1">
      <c r="I810" s="140"/>
    </row>
    <row r="811" ht="12.75" customHeight="1">
      <c r="I811" s="140"/>
    </row>
    <row r="812" ht="12.75" customHeight="1">
      <c r="I812" s="140"/>
    </row>
    <row r="813" ht="12.75" customHeight="1">
      <c r="I813" s="140"/>
    </row>
    <row r="814" ht="12.75" customHeight="1">
      <c r="I814" s="140"/>
    </row>
    <row r="815" ht="12.75" customHeight="1">
      <c r="I815" s="140"/>
    </row>
    <row r="816" ht="12.75" customHeight="1">
      <c r="I816" s="140"/>
    </row>
    <row r="817" ht="12.75" customHeight="1">
      <c r="I817" s="140"/>
    </row>
    <row r="818" ht="12.75" customHeight="1">
      <c r="I818" s="140"/>
    </row>
    <row r="819" ht="12.75" customHeight="1">
      <c r="I819" s="140"/>
    </row>
    <row r="820" ht="12.75" customHeight="1">
      <c r="I820" s="140"/>
    </row>
    <row r="821" ht="12.75" customHeight="1">
      <c r="I821" s="140"/>
    </row>
    <row r="822" ht="12.75" customHeight="1">
      <c r="I822" s="140"/>
    </row>
    <row r="823" ht="12.75" customHeight="1">
      <c r="I823" s="140"/>
    </row>
    <row r="824" ht="12.75" customHeight="1">
      <c r="I824" s="140"/>
    </row>
    <row r="825" ht="12.75" customHeight="1">
      <c r="I825" s="140"/>
    </row>
    <row r="826" ht="12.75" customHeight="1">
      <c r="I826" s="140"/>
    </row>
    <row r="827" ht="12.75" customHeight="1">
      <c r="I827" s="140"/>
    </row>
    <row r="828" ht="12.75" customHeight="1">
      <c r="I828" s="140"/>
    </row>
    <row r="829" ht="12.75" customHeight="1">
      <c r="I829" s="140"/>
    </row>
    <row r="830" ht="12.75" customHeight="1">
      <c r="I830" s="140"/>
    </row>
    <row r="831" ht="12.75" customHeight="1">
      <c r="I831" s="140"/>
    </row>
    <row r="832" ht="12.75" customHeight="1">
      <c r="I832" s="140"/>
    </row>
    <row r="833" ht="12.75" customHeight="1">
      <c r="I833" s="140"/>
    </row>
    <row r="834" ht="12.75" customHeight="1">
      <c r="I834" s="140"/>
    </row>
    <row r="835" ht="12.75" customHeight="1">
      <c r="I835" s="140"/>
    </row>
    <row r="836" ht="12.75" customHeight="1">
      <c r="I836" s="140"/>
    </row>
    <row r="837" ht="12.75" customHeight="1">
      <c r="I837" s="140"/>
    </row>
    <row r="838" ht="12.75" customHeight="1">
      <c r="I838" s="140"/>
    </row>
    <row r="839" ht="12.75" customHeight="1">
      <c r="I839" s="140"/>
    </row>
    <row r="840" ht="12.75" customHeight="1">
      <c r="I840" s="140"/>
    </row>
    <row r="841" ht="12.75" customHeight="1">
      <c r="I841" s="140"/>
    </row>
    <row r="842" ht="12.75" customHeight="1">
      <c r="I842" s="140"/>
    </row>
    <row r="843" ht="12.75" customHeight="1">
      <c r="I843" s="140"/>
    </row>
    <row r="844" ht="12.75" customHeight="1">
      <c r="I844" s="140"/>
    </row>
    <row r="845" ht="12.75" customHeight="1">
      <c r="I845" s="140"/>
    </row>
    <row r="846" ht="12.75" customHeight="1">
      <c r="I846" s="140"/>
    </row>
    <row r="847" ht="12.75" customHeight="1">
      <c r="I847" s="140"/>
    </row>
    <row r="848" ht="12.75" customHeight="1">
      <c r="I848" s="140"/>
    </row>
    <row r="849" ht="12.75" customHeight="1">
      <c r="I849" s="140"/>
    </row>
    <row r="850" ht="12.75" customHeight="1">
      <c r="I850" s="140"/>
    </row>
    <row r="851" ht="12.75" customHeight="1">
      <c r="I851" s="140"/>
    </row>
    <row r="852" ht="12.75" customHeight="1">
      <c r="I852" s="140"/>
    </row>
    <row r="853" ht="12.75" customHeight="1">
      <c r="I853" s="140"/>
    </row>
    <row r="854" ht="12.75" customHeight="1">
      <c r="I854" s="140"/>
    </row>
    <row r="855" ht="12.75" customHeight="1">
      <c r="I855" s="140"/>
    </row>
    <row r="856" ht="12.75" customHeight="1">
      <c r="I856" s="140"/>
    </row>
    <row r="857" ht="12.75" customHeight="1">
      <c r="I857" s="140"/>
    </row>
    <row r="858" ht="12.75" customHeight="1">
      <c r="I858" s="140"/>
    </row>
    <row r="859" ht="12.75" customHeight="1">
      <c r="I859" s="140"/>
    </row>
    <row r="860" ht="12.75" customHeight="1">
      <c r="I860" s="140"/>
    </row>
    <row r="861" ht="12.75" customHeight="1">
      <c r="I861" s="140"/>
    </row>
    <row r="862" ht="12.75" customHeight="1">
      <c r="I862" s="140"/>
    </row>
    <row r="863" ht="12.75" customHeight="1">
      <c r="I863" s="140"/>
    </row>
    <row r="864" ht="12.75" customHeight="1">
      <c r="I864" s="140"/>
    </row>
    <row r="865" ht="12.75" customHeight="1">
      <c r="I865" s="140"/>
    </row>
    <row r="866" ht="12.75" customHeight="1">
      <c r="I866" s="140"/>
    </row>
    <row r="867" ht="12.75" customHeight="1">
      <c r="I867" s="140"/>
    </row>
    <row r="868" ht="12.75" customHeight="1">
      <c r="I868" s="140"/>
    </row>
    <row r="869" ht="12.75" customHeight="1">
      <c r="I869" s="140"/>
    </row>
    <row r="870" ht="12.75" customHeight="1">
      <c r="I870" s="140"/>
    </row>
    <row r="871" ht="12.75" customHeight="1">
      <c r="I871" s="140"/>
    </row>
    <row r="872" ht="12.75" customHeight="1">
      <c r="I872" s="140"/>
    </row>
    <row r="873" ht="12.75" customHeight="1">
      <c r="I873" s="140"/>
    </row>
    <row r="874" ht="12.75" customHeight="1">
      <c r="I874" s="140"/>
    </row>
    <row r="875" ht="12.75" customHeight="1">
      <c r="I875" s="140"/>
    </row>
    <row r="876" ht="12.75" customHeight="1">
      <c r="I876" s="140"/>
    </row>
    <row r="877" ht="12.75" customHeight="1">
      <c r="I877" s="140"/>
    </row>
    <row r="878" ht="12.75" customHeight="1">
      <c r="I878" s="140"/>
    </row>
    <row r="879" ht="12.75" customHeight="1">
      <c r="I879" s="140"/>
    </row>
    <row r="880" ht="12.75" customHeight="1">
      <c r="I880" s="140"/>
    </row>
    <row r="881" ht="12.75" customHeight="1">
      <c r="I881" s="140"/>
    </row>
    <row r="882" ht="12.75" customHeight="1">
      <c r="I882" s="140"/>
    </row>
    <row r="883" ht="12.75" customHeight="1">
      <c r="I883" s="140"/>
    </row>
    <row r="884" ht="12.75" customHeight="1">
      <c r="I884" s="140"/>
    </row>
    <row r="885" ht="12.75" customHeight="1">
      <c r="I885" s="140"/>
    </row>
    <row r="886" ht="12.75" customHeight="1">
      <c r="I886" s="140"/>
    </row>
    <row r="887" ht="12.75" customHeight="1">
      <c r="I887" s="140"/>
    </row>
    <row r="888" ht="12.75" customHeight="1">
      <c r="I888" s="140"/>
    </row>
    <row r="889" ht="12.75" customHeight="1">
      <c r="I889" s="140"/>
    </row>
    <row r="890" ht="12.75" customHeight="1">
      <c r="I890" s="140"/>
    </row>
    <row r="891" ht="12.75" customHeight="1">
      <c r="I891" s="140"/>
    </row>
    <row r="892" ht="12.75" customHeight="1">
      <c r="I892" s="140"/>
    </row>
    <row r="893" ht="12.75" customHeight="1">
      <c r="I893" s="140"/>
    </row>
    <row r="894" ht="12.75" customHeight="1">
      <c r="I894" s="140"/>
    </row>
    <row r="895" ht="12.75" customHeight="1">
      <c r="I895" s="140"/>
    </row>
    <row r="896" ht="12.75" customHeight="1">
      <c r="I896" s="140"/>
    </row>
    <row r="897" ht="12.75" customHeight="1">
      <c r="I897" s="140"/>
    </row>
    <row r="898" ht="12.75" customHeight="1">
      <c r="I898" s="140"/>
    </row>
    <row r="899" ht="12.75" customHeight="1">
      <c r="I899" s="140"/>
    </row>
    <row r="900" ht="12.75" customHeight="1">
      <c r="I900" s="140"/>
    </row>
    <row r="901" ht="12.75" customHeight="1">
      <c r="I901" s="140"/>
    </row>
    <row r="902" ht="12.75" customHeight="1">
      <c r="I902" s="140"/>
    </row>
    <row r="903" ht="12.75" customHeight="1">
      <c r="I903" s="140"/>
    </row>
    <row r="904" ht="12.75" customHeight="1">
      <c r="I904" s="140"/>
    </row>
    <row r="905" ht="12.75" customHeight="1">
      <c r="I905" s="140"/>
    </row>
    <row r="906" ht="12.75" customHeight="1">
      <c r="I906" s="140"/>
    </row>
    <row r="907" ht="12.75" customHeight="1">
      <c r="I907" s="140"/>
    </row>
    <row r="908" ht="12.75" customHeight="1">
      <c r="I908" s="140"/>
    </row>
    <row r="909" ht="12.75" customHeight="1">
      <c r="I909" s="140"/>
    </row>
    <row r="910" ht="12.75" customHeight="1">
      <c r="I910" s="140"/>
    </row>
    <row r="911" ht="12.75" customHeight="1">
      <c r="I911" s="140"/>
    </row>
    <row r="912" ht="12.75" customHeight="1">
      <c r="I912" s="140"/>
    </row>
    <row r="913" ht="12.75" customHeight="1">
      <c r="I913" s="140"/>
    </row>
    <row r="914" ht="12.75" customHeight="1">
      <c r="I914" s="140"/>
    </row>
    <row r="915" ht="12.75" customHeight="1">
      <c r="I915" s="140"/>
    </row>
    <row r="916" ht="12.75" customHeight="1">
      <c r="I916" s="140"/>
    </row>
    <row r="917" ht="12.75" customHeight="1">
      <c r="I917" s="140"/>
    </row>
    <row r="918" ht="12.75" customHeight="1">
      <c r="I918" s="140"/>
    </row>
    <row r="919" ht="12.75" customHeight="1">
      <c r="I919" s="140"/>
    </row>
    <row r="920" ht="12.75" customHeight="1">
      <c r="I920" s="140"/>
    </row>
    <row r="921" ht="12.75" customHeight="1">
      <c r="I921" s="140"/>
    </row>
    <row r="922" ht="12.75" customHeight="1">
      <c r="I922" s="140"/>
    </row>
    <row r="923" ht="12.75" customHeight="1">
      <c r="I923" s="140"/>
    </row>
    <row r="924" ht="12.75" customHeight="1">
      <c r="I924" s="140"/>
    </row>
    <row r="925" ht="12.75" customHeight="1">
      <c r="I925" s="140"/>
    </row>
    <row r="926" ht="12.75" customHeight="1">
      <c r="I926" s="140"/>
    </row>
    <row r="927" ht="12.75" customHeight="1">
      <c r="I927" s="140"/>
    </row>
    <row r="928" ht="12.75" customHeight="1">
      <c r="I928" s="140"/>
    </row>
    <row r="929" ht="12.75" customHeight="1">
      <c r="I929" s="140"/>
    </row>
    <row r="930" ht="12.75" customHeight="1">
      <c r="I930" s="140"/>
    </row>
    <row r="931" ht="12.75" customHeight="1">
      <c r="I931" s="140"/>
    </row>
    <row r="932" ht="12.75" customHeight="1">
      <c r="I932" s="140"/>
    </row>
    <row r="933" ht="12.75" customHeight="1">
      <c r="I933" s="140"/>
    </row>
    <row r="934" ht="12.75" customHeight="1">
      <c r="I934" s="140"/>
    </row>
    <row r="935" ht="12.75" customHeight="1">
      <c r="I935" s="140"/>
    </row>
    <row r="936" ht="12.75" customHeight="1">
      <c r="I936" s="140"/>
    </row>
    <row r="937" ht="12.75" customHeight="1">
      <c r="I937" s="140"/>
    </row>
    <row r="938" ht="12.75" customHeight="1">
      <c r="I938" s="140"/>
    </row>
    <row r="939" ht="12.75" customHeight="1">
      <c r="I939" s="140"/>
    </row>
    <row r="940" ht="12.75" customHeight="1">
      <c r="I940" s="140"/>
    </row>
    <row r="941" ht="12.75" customHeight="1">
      <c r="I941" s="140"/>
    </row>
    <row r="942" ht="12.75" customHeight="1">
      <c r="I942" s="140"/>
    </row>
    <row r="943" ht="12.75" customHeight="1">
      <c r="I943" s="140"/>
    </row>
    <row r="944" ht="12.75" customHeight="1">
      <c r="I944" s="140"/>
    </row>
    <row r="945" ht="12.75" customHeight="1">
      <c r="I945" s="140"/>
    </row>
    <row r="946" ht="12.75" customHeight="1">
      <c r="I946" s="140"/>
    </row>
    <row r="947" ht="12.75" customHeight="1">
      <c r="I947" s="140"/>
    </row>
    <row r="948" ht="12.75" customHeight="1">
      <c r="I948" s="140"/>
    </row>
    <row r="949" ht="12.75" customHeight="1">
      <c r="I949" s="140"/>
    </row>
    <row r="950" ht="12.75" customHeight="1">
      <c r="I950" s="140"/>
    </row>
    <row r="951" ht="12.75" customHeight="1">
      <c r="I951" s="140"/>
    </row>
    <row r="952" ht="12.75" customHeight="1">
      <c r="I952" s="140"/>
    </row>
    <row r="953" ht="12.75" customHeight="1">
      <c r="I953" s="140"/>
    </row>
    <row r="954" ht="12.75" customHeight="1">
      <c r="I954" s="140"/>
    </row>
    <row r="955" ht="12.75" customHeight="1">
      <c r="I955" s="140"/>
    </row>
    <row r="956" ht="12.75" customHeight="1">
      <c r="I956" s="140"/>
    </row>
    <row r="957" ht="12.75" customHeight="1">
      <c r="I957" s="140"/>
    </row>
    <row r="958" ht="12.75" customHeight="1">
      <c r="I958" s="140"/>
    </row>
    <row r="959" ht="12.75" customHeight="1">
      <c r="I959" s="140"/>
    </row>
    <row r="960" ht="12.75" customHeight="1">
      <c r="I960" s="140"/>
    </row>
    <row r="961" ht="12.75" customHeight="1">
      <c r="I961" s="140"/>
    </row>
    <row r="962" ht="12.75" customHeight="1">
      <c r="I962" s="140"/>
    </row>
    <row r="963" ht="12.75" customHeight="1">
      <c r="I963" s="140"/>
    </row>
    <row r="964" ht="12.75" customHeight="1">
      <c r="I964" s="140"/>
    </row>
    <row r="965" ht="12.75" customHeight="1">
      <c r="I965" s="140"/>
    </row>
    <row r="966" ht="12.75" customHeight="1">
      <c r="I966" s="140"/>
    </row>
    <row r="967" ht="12.75" customHeight="1">
      <c r="I967" s="140"/>
    </row>
    <row r="968" ht="12.75" customHeight="1">
      <c r="I968" s="140"/>
    </row>
    <row r="969" ht="12.75" customHeight="1">
      <c r="I969" s="140"/>
    </row>
    <row r="970" ht="12.75" customHeight="1">
      <c r="I970" s="140"/>
    </row>
    <row r="971" ht="12.75" customHeight="1">
      <c r="I971" s="140"/>
    </row>
    <row r="972" ht="12.75" customHeight="1">
      <c r="I972" s="140"/>
    </row>
    <row r="973" ht="12.75" customHeight="1">
      <c r="I973" s="140"/>
    </row>
    <row r="974" ht="12.75" customHeight="1">
      <c r="I974" s="140"/>
    </row>
    <row r="975" ht="12.75" customHeight="1">
      <c r="I975" s="140"/>
    </row>
    <row r="976" ht="12.75" customHeight="1">
      <c r="I976" s="140"/>
    </row>
    <row r="977" ht="12.75" customHeight="1">
      <c r="I977" s="140"/>
    </row>
    <row r="978" ht="12.75" customHeight="1">
      <c r="I978" s="140"/>
    </row>
    <row r="979" ht="12.75" customHeight="1">
      <c r="I979" s="140"/>
    </row>
    <row r="980" ht="12.75" customHeight="1">
      <c r="I980" s="140"/>
    </row>
    <row r="981" ht="12.75" customHeight="1">
      <c r="I981" s="140"/>
    </row>
    <row r="982" ht="12.75" customHeight="1">
      <c r="I982" s="140"/>
    </row>
    <row r="983" ht="12.75" customHeight="1">
      <c r="I983" s="140"/>
    </row>
    <row r="984" ht="12.75" customHeight="1">
      <c r="I984" s="140"/>
    </row>
    <row r="985" ht="12.75" customHeight="1">
      <c r="I985" s="140"/>
    </row>
    <row r="986" ht="12.75" customHeight="1">
      <c r="I986" s="140"/>
    </row>
    <row r="987" ht="12.75" customHeight="1">
      <c r="I987" s="140"/>
    </row>
    <row r="988" ht="12.75" customHeight="1">
      <c r="I988" s="140"/>
    </row>
    <row r="989" ht="12.75" customHeight="1">
      <c r="I989" s="140"/>
    </row>
    <row r="990" ht="12.75" customHeight="1">
      <c r="I990" s="140"/>
    </row>
    <row r="991" ht="12.75" customHeight="1">
      <c r="I991" s="140"/>
    </row>
    <row r="992" ht="12.75" customHeight="1">
      <c r="I992" s="140"/>
    </row>
    <row r="993" ht="12.75" customHeight="1">
      <c r="I993" s="140"/>
    </row>
    <row r="994" ht="12.75" customHeight="1">
      <c r="I994" s="140"/>
    </row>
    <row r="995" ht="12.75" customHeight="1">
      <c r="I995" s="140"/>
    </row>
    <row r="996" ht="12.75" customHeight="1">
      <c r="I996" s="140"/>
    </row>
    <row r="997" ht="12.75" customHeight="1">
      <c r="I997" s="140"/>
    </row>
    <row r="998" ht="12.75" customHeight="1">
      <c r="I998" s="140"/>
    </row>
    <row r="999" ht="12.75" customHeight="1">
      <c r="I999" s="140"/>
    </row>
    <row r="1000" ht="12.75" customHeight="1">
      <c r="I1000" s="140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2019-08-07T16:34:18Z</dcterms:created>
  <dc:creator>Christiano Carneiro Ferreira</dc:creator>
</cp:coreProperties>
</file>